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tabRatio="936" firstSheet="8" activeTab="19"/>
  </bookViews>
  <sheets>
    <sheet name="Ф-2 (1-5.1)" sheetId="1" r:id="rId1"/>
    <sheet name="Ф-2  (5.2)" sheetId="2" r:id="rId2"/>
    <sheet name="Ф-2 (6.1)" sheetId="3" r:id="rId3"/>
    <sheet name="Ф-2 (6.2)" sheetId="4" r:id="rId4"/>
    <sheet name="Ф-2 (6.3)" sheetId="5" r:id="rId5"/>
    <sheet name="Ф-2 (6.4)" sheetId="6" r:id="rId6"/>
    <sheet name="Ф-2 (7.1)" sheetId="7" r:id="rId7"/>
    <sheet name="Ф-2 (7.2)" sheetId="8" r:id="rId8"/>
    <sheet name="Ф-2 (8.1)" sheetId="9" r:id="rId9"/>
    <sheet name="Ф-2 (8.2)" sheetId="10" r:id="rId10"/>
    <sheet name="Ф-2 (9)" sheetId="11" r:id="rId11"/>
    <sheet name="Ф-2 (10)" sheetId="12" r:id="rId12"/>
    <sheet name="Ф-2 (11)" sheetId="13" r:id="rId13"/>
    <sheet name="Ф-2 (11.2)" sheetId="14" r:id="rId14"/>
    <sheet name="Ф-2 (12.1)" sheetId="15" r:id="rId15"/>
    <sheet name="Ф-2 (12.2-13)" sheetId="16" r:id="rId16"/>
    <sheet name="Ф-2 (14.1)" sheetId="17" r:id="rId17"/>
    <sheet name="Ф-2 (14.2)" sheetId="18" r:id="rId18"/>
    <sheet name="Ф-2 (14.3)" sheetId="19" r:id="rId19"/>
    <sheet name="Ф-2 (14.4-15)" sheetId="20" r:id="rId20"/>
    <sheet name="Ф-3 (1-2.1)" sheetId="21" r:id="rId21"/>
    <sheet name="Ф-3 (2.1)" sheetId="22" r:id="rId22"/>
    <sheet name="Ф-3 (2.2)" sheetId="23" r:id="rId23"/>
    <sheet name="Ф-3 (2.2) (2)" sheetId="24" r:id="rId24"/>
  </sheets>
  <definedNames>
    <definedName name="_xlnm.Print_Titles" localSheetId="1">'Ф-2  (5.2)'!$3:$5</definedName>
    <definedName name="_xlnm.Print_Titles" localSheetId="11">'Ф-2 (10)'!$3:$6</definedName>
    <definedName name="_xlnm.Print_Titles" localSheetId="12">'Ф-2 (11)'!$4:$6</definedName>
    <definedName name="_xlnm.Print_Titles" localSheetId="13">'Ф-2 (11.2)'!$3:$5</definedName>
    <definedName name="_xlnm.Print_Titles" localSheetId="14">'Ф-2 (12.1)'!$4:$6</definedName>
    <definedName name="_xlnm.Print_Titles" localSheetId="15">'Ф-2 (12.2-13)'!$3:$5</definedName>
    <definedName name="_xlnm.Print_Titles" localSheetId="17">'Ф-2 (14.2)'!$3:$6</definedName>
    <definedName name="_xlnm.Print_Titles" localSheetId="0">'Ф-2 (1-5.1)'!$24:$26</definedName>
    <definedName name="_xlnm.Print_Titles" localSheetId="3">'Ф-2 (6.2)'!$3:$5</definedName>
    <definedName name="_xlnm.Print_Titles" localSheetId="4">'Ф-2 (6.3)'!$3:$5</definedName>
    <definedName name="_xlnm.Print_Titles" localSheetId="5">'Ф-2 (6.4)'!$3:$5</definedName>
    <definedName name="_xlnm.Print_Titles" localSheetId="6">'Ф-2 (7.1)'!$4:$6</definedName>
    <definedName name="_xlnm.Print_Titles" localSheetId="7">'Ф-2 (7.2)'!$3:$5</definedName>
    <definedName name="_xlnm.Print_Titles" localSheetId="8">'Ф-2 (8.1)'!$4:$6</definedName>
    <definedName name="_xlnm.Print_Titles" localSheetId="9">'Ф-2 (8.2)'!$3:$5</definedName>
    <definedName name="_xlnm.Print_Titles" localSheetId="10">'Ф-2 (9)'!$3:$5</definedName>
    <definedName name="_xlnm.Print_Titles" localSheetId="22">'Ф-3 (2.2)'!$4:$6</definedName>
    <definedName name="_xlnm.Print_Area" localSheetId="1">'Ф-2  (5.2)'!$A$1:$K$29</definedName>
    <definedName name="_xlnm.Print_Area" localSheetId="19">'Ф-2 (14.4-15)'!$A$1:$G$23</definedName>
  </definedNames>
  <calcPr fullCalcOnLoad="1"/>
</workbook>
</file>

<file path=xl/sharedStrings.xml><?xml version="1.0" encoding="utf-8"?>
<sst xmlns="http://schemas.openxmlformats.org/spreadsheetml/2006/main" count="1556" uniqueCount="264">
  <si>
    <t>КПКВК*</t>
  </si>
  <si>
    <t>Найменування</t>
  </si>
  <si>
    <t xml:space="preserve"> </t>
  </si>
  <si>
    <t>...</t>
  </si>
  <si>
    <t>ВСЬОГО</t>
  </si>
  <si>
    <t>Керівник установи</t>
  </si>
  <si>
    <t>______________________________</t>
  </si>
  <si>
    <t>(підпис)</t>
  </si>
  <si>
    <t>(ініціали та прізвище)</t>
  </si>
  <si>
    <t>Керівник фінансової служби</t>
  </si>
  <si>
    <t>____________</t>
  </si>
  <si>
    <t xml:space="preserve">                                              (найменування відповідального виконавця бюджетної програми)                                   КВК, знак відповідального виконавця</t>
  </si>
  <si>
    <r>
      <t xml:space="preserve">                                                                          (найменування бюджетної програми)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КПКВК</t>
    </r>
  </si>
  <si>
    <t>5. Надходження для виконання бюджетної програми</t>
  </si>
  <si>
    <t>Код</t>
  </si>
  <si>
    <t>у т. ч. бюджет розвитку</t>
  </si>
  <si>
    <t>разом</t>
  </si>
  <si>
    <t>Підпрограма 1</t>
  </si>
  <si>
    <t>Надходження із загального фонду бюджету</t>
  </si>
  <si>
    <t>Х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</si>
  <si>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</si>
  <si>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</si>
  <si>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</si>
  <si>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</si>
  <si>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</si>
  <si>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</si>
  <si>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Підпрограма 2</t>
  </si>
  <si>
    <t>6. Видатки / надання кредитів за кодами економічної класифікації видатків / класифікації кредитування бюджету</t>
  </si>
  <si>
    <t>КЕКВ</t>
  </si>
  <si>
    <t>ККК</t>
  </si>
  <si>
    <t>7. Видатки / надання кредитів у розрізі підпрограм та завдань</t>
  </si>
  <si>
    <t>Завдання 1</t>
  </si>
  <si>
    <t>8. Результативні показники бюджетної програми</t>
  </si>
  <si>
    <t>Показники</t>
  </si>
  <si>
    <t>Джерело інформації</t>
  </si>
  <si>
    <t>загальний фонд</t>
  </si>
  <si>
    <t>спеціальний фонд</t>
  </si>
  <si>
    <t>9. Структура видатків на оплату праці</t>
  </si>
  <si>
    <t>Найменування видатків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</si>
  <si>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</si>
  <si>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</si>
  <si>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</si>
  <si>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ВСЬОГО штатних одиниць</t>
  </si>
  <si>
    <t>з них штатні одиниці за загальним фондом, що враховані також у спеціальному фонді</t>
  </si>
  <si>
    <t>Назва</t>
  </si>
  <si>
    <t>Коли та яким документом затверджена</t>
  </si>
  <si>
    <t>Короткий зміст заходів за програмою</t>
  </si>
  <si>
    <t>12. Інвестиційні проекти, які виконуються в межах бюджетної програми</t>
  </si>
  <si>
    <t>Найменування джерел надходжень</t>
  </si>
  <si>
    <t>Пояснення, що характеризують джерела фінансування</t>
  </si>
  <si>
    <t>Назва інвестиційного проекту (об'єкта) 1</t>
  </si>
  <si>
    <t>Надходження із бюджету</t>
  </si>
  <si>
    <t>Інші джерела фінансування</t>
  </si>
  <si>
    <t>(за видами)</t>
  </si>
  <si>
    <t>Назва інвестиційного проекту (об'єкта) 2</t>
  </si>
  <si>
    <t>Затверджено з урахуванням змін</t>
  </si>
  <si>
    <t>Касові видатки / надання кредитів</t>
  </si>
  <si>
    <t>Погашено кредиторську заборгованість за рахунок коштів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</si>
  <si>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</si>
  <si>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</si>
  <si>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</si>
  <si>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Нормативно-правовий акт</t>
  </si>
  <si>
    <t>Економічна класифікація видатків бюджету / класифікація кредитування бюджету</t>
  </si>
  <si>
    <t>Зміна результативних показників, які характеризують виконання бюджетної програми, у разі передбачення додаткових коштів</t>
  </si>
  <si>
    <t>Підсумковий рядок таблиці пункту 2.1</t>
  </si>
  <si>
    <t>індикативні прогнозні показники</t>
  </si>
  <si>
    <t>Підсумковий рядок таблиці пункту 2.2</t>
  </si>
  <si>
    <t>разом
(4 + 5)</t>
  </si>
  <si>
    <t>разом
(8 + 9)</t>
  </si>
  <si>
    <t>разом 
(4 + 5)</t>
  </si>
  <si>
    <t>разом
(12 + 13)</t>
  </si>
  <si>
    <t>загальний
фонд</t>
  </si>
  <si>
    <t>спеціальний
фонд</t>
  </si>
  <si>
    <t>разом 
(8 + 9)</t>
  </si>
  <si>
    <t>у т.ч. 
бюджет
розвитку</t>
  </si>
  <si>
    <t>Підпрограми/
завдання бюджетної програми</t>
  </si>
  <si>
    <t>Одиниця
виміру</t>
  </si>
  <si>
    <t>затверджено</t>
  </si>
  <si>
    <t>фактично зайняті</t>
  </si>
  <si>
    <t>№
з/п</t>
  </si>
  <si>
    <t>Інші джерела фінансування 
(за видами)</t>
  </si>
  <si>
    <t>Зміна кредиторської заборгованості 
(7 - 6)</t>
  </si>
  <si>
    <t>Бюджетні зобов'язання 
(5 + 7)</t>
  </si>
  <si>
    <t>КЕКВ/
ККК</t>
  </si>
  <si>
    <t>загального
фонду</t>
  </si>
  <si>
    <t>спеціального
фонду</t>
  </si>
  <si>
    <t>загального
 фонду</t>
  </si>
  <si>
    <t>спеціального фонду</t>
  </si>
  <si>
    <t>очікуваний обсяг взяття поточних зобов'язань
 (4 - 6)</t>
  </si>
  <si>
    <t>очікуваний обсяг взяття поточних зобов'язань
(9 - 11)</t>
  </si>
  <si>
    <t>Касові видатки / 
надання кредитів</t>
  </si>
  <si>
    <t>Причини виникнення заборгованості</t>
  </si>
  <si>
    <t>Вжиті заходи щодо погашення заборгованості</t>
  </si>
  <si>
    <t>Статті (пункти) нормативно-правового акта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</si>
  <si>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</si>
  <si>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Обсяг видатків /
 надання кредитів, необхідний для виконання статей (пунктів)
(тис. грн)</t>
  </si>
  <si>
    <t>Обсяг видатків /
надання кредитів, врахований у граничному обсязі
(тис. грн)</t>
  </si>
  <si>
    <t>Обсяг видатків /
надання кредитів, не забезпечений граничним обсягом 
(тис. грн)
(4 - 5)</t>
  </si>
  <si>
    <t>необхідно додатково 
(+)</t>
  </si>
  <si>
    <t>Джерело
інформації</t>
  </si>
  <si>
    <t>необхідно додатково
(+)</t>
  </si>
  <si>
    <t>2017 рік</t>
  </si>
  <si>
    <t>2018 рік</t>
  </si>
  <si>
    <t>2019 рік</t>
  </si>
  <si>
    <t>2019 рік (прогноз)</t>
  </si>
  <si>
    <t>Кредиторська заборгованість на 01.01.2016</t>
  </si>
  <si>
    <t>Дебіторська заборгованість на 01.01.2016</t>
  </si>
  <si>
    <t>Обґрунтування необхідності додаткових коштів загального фонду на 2017 рік
(обов'язкове посилання на нормативний документ, відповідно до якого існує необхідність у додаткових коштах)</t>
  </si>
  <si>
    <t>Додаток 2</t>
  </si>
  <si>
    <t>разом
(3 + 4)</t>
  </si>
  <si>
    <t>разом 
(7 + 8)</t>
  </si>
  <si>
    <t>разом
(11 + 12)</t>
  </si>
  <si>
    <t>Додаток 3</t>
  </si>
  <si>
    <t>до проекту районного бюджету</t>
  </si>
  <si>
    <t xml:space="preserve">                                          (найменування головного розпорядника коштів районного бюджету)                                  КВК</t>
  </si>
  <si>
    <t>11.Районні програми, які виконуються в межах бюджетної програми</t>
  </si>
  <si>
    <t xml:space="preserve">                                             (найменування головного розпорядника коштів районного бюджету)                                        КВК</t>
  </si>
  <si>
    <t>2. Додаткові видатки / надання кредитів загального фонду районного бюджету</t>
  </si>
  <si>
    <t>разом
(3 +4)</t>
  </si>
  <si>
    <t>(грн.)</t>
  </si>
  <si>
    <t>(пункт 2 розділу І)</t>
  </si>
  <si>
    <t>до Інструкції щодо підготовки бюджетних запитів</t>
  </si>
  <si>
    <t>на 2018 рік за програмно - цільовим методом</t>
  </si>
  <si>
    <t>2020 рік</t>
  </si>
  <si>
    <t>Бюджетний запит на 2018 - 2020 роки індивідуальний, Форма 2018-2</t>
  </si>
  <si>
    <t>4. Мета бюджетної програми на 2018 - 2020 роки</t>
  </si>
  <si>
    <t>5.1. Надходження для виконання бюджетної програми у 2016 - 2018 роках</t>
  </si>
  <si>
    <t>2016 рік (звіт)</t>
  </si>
  <si>
    <t>2017 рік (затверджено)</t>
  </si>
  <si>
    <t>2018 рік (проект)</t>
  </si>
  <si>
    <t>5.2. Надходження для виконання бюджетної програми у 2019 - 2020 роках</t>
  </si>
  <si>
    <t>2020 рік (прогноз)</t>
  </si>
  <si>
    <t>6.1. Видатки за кодами економічної класифікації видатків районного бюджету у 2016- 2018 роках</t>
  </si>
  <si>
    <t>6.2. Надання кредитів за кодами класифікації кредитування районного бюджету у 2016 - 2018 роках</t>
  </si>
  <si>
    <t>6.3. Видатки за кодами економічної класифікації видатків районного бюджету у 2019 - 2020 роках</t>
  </si>
  <si>
    <t>6.4. Надання кредитів за кодами класифікації кредитування районного бюджету у 2019- 2020 роках</t>
  </si>
  <si>
    <t>7.1. Видатки / надання кредитів у розрізі підпрограм та завдань у 2016 - 2018 роках</t>
  </si>
  <si>
    <t>7.2. Видатки / надання кредитів у розрізі підпрограм та завдань у 2019 - 2020 роках</t>
  </si>
  <si>
    <t>8.1. Результативні показники бюджетної програми у 2016 - 2018 роках</t>
  </si>
  <si>
    <t>8.2. Результативні показники бюджетної програми у 2019 - 2020 роках</t>
  </si>
  <si>
    <t>2017 рік (план)</t>
  </si>
  <si>
    <t>11.1. Районні програми, які виконуються в межах бюджетної програми у 2016 - 2018 роках</t>
  </si>
  <si>
    <t>11.2. Районні програми, які виконуються в межах бюджетної програми у 2019 - 2020 роках</t>
  </si>
  <si>
    <t>12.1. Обсяги та джерела фінансування інвестиційних проектів у 2016 - 2018 роках</t>
  </si>
  <si>
    <t>12.2. Обсяги та джерела фінансування інвестиційних проектів у 2019 - 2020 роках</t>
  </si>
  <si>
    <t>13. Аналіз результатів, досягнутих унаслідок використання коштів загального фонду районного бюджету у 2016 році, очікувані результати у 2017 році, обґрунтування необхідності передбачення видатків / надання кредитів на 2018- 2020 роки</t>
  </si>
  <si>
    <t>14. Бюджетні зобов'язання у 2016 - 2018 роках</t>
  </si>
  <si>
    <t>14.1. Кредиторська заборгованість за загальним фондом районного бюджету у 2016  році</t>
  </si>
  <si>
    <t>Кредиторська заборгованість на 01.01.2017</t>
  </si>
  <si>
    <t>14.2. Кредиторська заборгованість за загальним фондом районного бюджету у 2017 - 2018 роках</t>
  </si>
  <si>
    <t>кредиторська заборгованість на 01.01.2017</t>
  </si>
  <si>
    <t>можлива кредиторська заборгованість на 01.01.2018 
(5 - 6 - 7)</t>
  </si>
  <si>
    <t>14.3. Дебіторська заборгованість у 2016 - 2017  роках</t>
  </si>
  <si>
    <t>Дебіторська заборгованість на 01.01.2017</t>
  </si>
  <si>
    <t>Очікувана дебіторська заборгованість на 01.01.2018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</si>
  <si>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</si>
  <si>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14.5. Аналіз управління бюджетними зобов'язаннями та пропозиції щодо упорядкування бюджетних зобов'язань у 2018 році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</si>
  <si>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унаслідок використання коштів спеціального фонду бюджету у 2016 році, та очікувані результати у 2017 році</t>
  </si>
  <si>
    <t>Бюджетний запит на 2018 - 2020 роки додатковий, Форма 2017-3</t>
  </si>
  <si>
    <t>2.1. Додаткові видатки / надання кредитів загального фонду районного бюджету на 2018  рік за бюджетними програмами</t>
  </si>
  <si>
    <t>2018 рік (проект)
в межах доведених граничних обсягів</t>
  </si>
  <si>
    <t>2018 рік (проект)
 зміни у разі передбачення додаткових коштів</t>
  </si>
  <si>
    <t>Наслідки у разі, якщо додаткові кошти не будуть передбачені у 2018 році, та альтернативні заходи, яких необхідно вжити для забезпечення виконання бюджетної програми</t>
  </si>
  <si>
    <t>2.2. Додаткові видатки / надання кредитів загального фонду районного бюджету на 2019 - 2020  роки за бюджетними програмами</t>
  </si>
  <si>
    <t>Обґрунтування необхідності додаткових коштів загального фонду на 2019 - 2020 роки 
(обов'язкове посилання на нормативний документ, відповідно до якого існує необхідність у додаткових коштах)</t>
  </si>
  <si>
    <t>2019 рік 
(прогноз)
у межах доведених індикативних прогнозних показників</t>
  </si>
  <si>
    <t>2019 рік 
(прогноз)
зміни у разі передбачення додаткових коштів</t>
  </si>
  <si>
    <t>2020 рік
(прогноз)
у межах доведених індикативних прогнозних показників</t>
  </si>
  <si>
    <t>2020 рік
(прогноз) 
зміни у разі передбачення додаткових коштів</t>
  </si>
  <si>
    <t>Наслідки у разі, якщо додаткові кошти не будуть передбачені у 2019 - 2020 роках, та альтернативні заходи, яких необхідно вжити для забезпечення виконання бюджетної програми</t>
  </si>
  <si>
    <t>2016 рік 
(звіт)</t>
  </si>
  <si>
    <t>2017 рік 
(затверджено)</t>
  </si>
  <si>
    <t>2018 рік 
(проект)</t>
  </si>
  <si>
    <r>
      <t xml:space="preserve">1. </t>
    </r>
    <r>
      <rPr>
        <b/>
        <u val="single"/>
        <sz val="12"/>
        <color indexed="8"/>
        <rFont val="Times New Roman"/>
        <family val="1"/>
      </rPr>
      <t>Красилівська районна державна адміністрація Хмельницької області</t>
    </r>
    <r>
      <rPr>
        <b/>
        <sz val="12"/>
        <color indexed="8"/>
        <rFont val="Times New Roman"/>
        <family val="1"/>
      </rPr>
      <t>_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</t>
    </r>
    <r>
      <rPr>
        <b/>
        <u val="single"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) (</t>
    </r>
    <r>
      <rPr>
        <b/>
        <u val="single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</si>
  <si>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r>
      <t xml:space="preserve">2. </t>
    </r>
    <r>
      <rPr>
        <b/>
        <u val="single"/>
        <sz val="12"/>
        <color indexed="8"/>
        <rFont val="Times New Roman"/>
        <family val="1"/>
      </rPr>
      <t>Красилівська районна державна адміністрація Хмельницької області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</t>
    </r>
    <r>
      <rPr>
        <b/>
        <u val="single"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) (</t>
    </r>
    <r>
      <rPr>
        <b/>
        <u val="single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 (</t>
    </r>
    <r>
      <rPr>
        <b/>
        <u val="single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</si>
  <si>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t>4.2. Підстави для реалізації бюджетної програми: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</si>
  <si>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</si>
  <si>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</si>
  <si>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(тис. грн.)</t>
  </si>
  <si>
    <t>од.</t>
  </si>
  <si>
    <t>осіб</t>
  </si>
  <si>
    <r>
      <t>1. __</t>
    </r>
    <r>
      <rPr>
        <b/>
        <u val="single"/>
        <sz val="12"/>
        <color indexed="8"/>
        <rFont val="Times New Roman"/>
        <family val="1"/>
      </rPr>
      <t>Красилівська района державна адміністрація Хмельницької області</t>
    </r>
    <r>
      <rPr>
        <b/>
        <sz val="12"/>
        <color indexed="8"/>
        <rFont val="Times New Roman"/>
        <family val="1"/>
      </rPr>
      <t>__________</t>
    </r>
    <r>
      <rPr>
        <sz val="12"/>
        <color indexed="8"/>
        <rFont val="Times New Roman"/>
        <family val="1"/>
      </rPr>
      <t xml:space="preserve"> (0) (2)</t>
    </r>
  </si>
  <si>
    <t xml:space="preserve">                          </t>
  </si>
  <si>
    <r>
      <t xml:space="preserve">3. </t>
    </r>
    <r>
      <rPr>
        <b/>
        <u val="single"/>
        <sz val="12"/>
        <color indexed="8"/>
        <rFont val="Times New Roman"/>
        <family val="1"/>
      </rPr>
      <t>Програми і централізовані заходи у галузі охорони здоров’я</t>
    </r>
    <r>
      <rPr>
        <b/>
        <sz val="12"/>
        <color indexed="8"/>
        <rFont val="Times New Roman"/>
        <family val="1"/>
      </rPr>
      <t>___ (</t>
    </r>
    <r>
      <rPr>
        <b/>
        <u val="single"/>
        <sz val="12"/>
        <color indexed="8"/>
        <rFont val="Times New Roman"/>
        <family val="1"/>
      </rPr>
      <t>0) (2) (1) (2) (1) (4) (0)</t>
    </r>
  </si>
  <si>
    <r>
      <t xml:space="preserve">4.1. Мета бюджетної програми, строки її реалізації: </t>
    </r>
    <r>
      <rPr>
        <i/>
        <sz val="12"/>
        <color indexed="8"/>
        <rFont val="Times New Roman"/>
        <family val="1"/>
      </rPr>
      <t xml:space="preserve"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 (забезпечення населення   доступними ліками  на серцево-судинні захворювання, бронхіальну астму, цукровий діабет та ін.) .  </t>
    </r>
  </si>
  <si>
    <t xml:space="preserve">Конституція України; Бюджетний кодекс України; постанови КМУ: від 23.03.2016 року №239 «Деякі питання відшкодування вартості препаратів інсуліну», від 10 березня 2017 р. №181 «Про затвердження Порядку та умов надання субвенції з державного бюджету місцевим бюджетам на відшкодування вартості лікарських засобів для лікування окремих захворювань», від 17.03.2017 року №152 „Про забезпечення доступності лікарських засобів”, Закон України «Основи законодавства України про охорону здоров’я» зі змінами;  Закон України «Про Державний бюджет України на 2018 рік» , наказ МФУ №793 від 20.09.2017 року "Про затвердження складових програмної класифікації видатків та кредитування місцевих бюджетів"; лист МФУ та МОЗУ №283/437 від 26.05.2010 року  "Про затвердження Типового переліку бюджетних програм та результативних показників їх виконання для місцевих бюджетів у галузі "Охорона здоров'я"; Рішення сесії  районної ради від 22.12.2017 року №18 «Про районний бюджет на 2018 рік». </t>
  </si>
  <si>
    <t>Програми і централізовані заходи у галузі охорони здоров’я</t>
  </si>
  <si>
    <t>0212140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</si>
  <si>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</si>
  <si>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</si>
  <si>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</si>
  <si>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</si>
  <si>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Інші виплати населенню</t>
  </si>
  <si>
    <t>Забезпечення хворих на цукровий діабет препаратами інсуліну</t>
  </si>
  <si>
    <t>Показники затрат</t>
  </si>
  <si>
    <t>видатки на забезпечення медикаментами хворих на цукровий діабет</t>
  </si>
  <si>
    <t>Показники продукту</t>
  </si>
  <si>
    <t>кількість хворих на цукровий діабет, що забезпечуються препаратами інсуліну</t>
  </si>
  <si>
    <t>Показники ефективності</t>
  </si>
  <si>
    <t>забезпеченість хворих на цукровий діабет препаратами інсуліну</t>
  </si>
  <si>
    <t>Показники якості</t>
  </si>
  <si>
    <t>динаміка** кількості хворих на цукровий діабет, забезпечених інсуліном</t>
  </si>
  <si>
    <t>Забезпечення відшкодування вартості лікарських засобів для лікування окремих захворювань</t>
  </si>
  <si>
    <t>Обсяг видатків на часткове відшкодування вартості лікарських засобів для лікування окремих захворювань</t>
  </si>
  <si>
    <t>Кількість установ</t>
  </si>
  <si>
    <t>Кількість лікарського персоналу  (лікарі) задіяних у програмі</t>
  </si>
  <si>
    <t xml:space="preserve">кількість рецептів, які видаються особам для лікування окремих захворювань </t>
  </si>
  <si>
    <t>Кількість осіб, які страждають на серцево-судинні захворювання, цукровий діабет II типу та бронхіальну астму  ( на обліку), а саме:</t>
  </si>
  <si>
    <t>серцево-судинні захворювання</t>
  </si>
  <si>
    <t>цукровий діабет II</t>
  </si>
  <si>
    <t>бронхіальна астма</t>
  </si>
  <si>
    <t>Кількість  виписаних рецептів усього</t>
  </si>
  <si>
    <t>середня вартість відшкодування вартості лікарських засобів по одному рецепту</t>
  </si>
  <si>
    <t>Середня кількість виписаних рецептів на        1 -го лікаря</t>
  </si>
  <si>
    <t>Середня кількість осіб, які страждають на серцево-судинні захворювання, цукровий діабет II типу та бронхіальну астму  ( на обліку) на 1-го лікаря</t>
  </si>
  <si>
    <t>Рівень освоєння субвенції закладами охорони здоров"я до кінця року</t>
  </si>
  <si>
    <t>Рівень виявлення випадків захворюваності на цукровий діабет II типу   в порівняні з попереднім роком</t>
  </si>
  <si>
    <t>Рівень виявлення випадків захворюваності на бронхіальну-астму   в порівняні з попереднім роком</t>
  </si>
  <si>
    <t>Рівень виявлення випадків захворюваності на серцево-судинні  захворювання  в порівняні з попереднім роком</t>
  </si>
  <si>
    <t>тис.грн.</t>
  </si>
  <si>
    <t>Звітність установи</t>
  </si>
  <si>
    <t>Форма - 12</t>
  </si>
  <si>
    <t>%</t>
  </si>
  <si>
    <t>Статут установи</t>
  </si>
  <si>
    <t>Штатний розпис</t>
  </si>
  <si>
    <t>шт.</t>
  </si>
  <si>
    <t>Статистична звітність</t>
  </si>
  <si>
    <t>грн.</t>
  </si>
  <si>
    <t>Розрахунок</t>
  </si>
  <si>
    <t>Очікуваний обсяг взяття  зобов'язань у 2017 році за бюджетною програмою  становить 1250000,0 грн., в тому числі по загальному фонду - 1250000,00 грн.  та очікується виконати на 100%.  Кредиторська заборгованість за підсумками роботи у 2017 році не очікується.</t>
  </si>
  <si>
    <t>КЕКВ 2730</t>
  </si>
  <si>
    <t>показники затрат:</t>
  </si>
  <si>
    <t xml:space="preserve">Обсяги видатків на часткове відшкодування вартості лікарських засобів для лікування окремих захворювань </t>
  </si>
  <si>
    <t>тис. грн</t>
  </si>
  <si>
    <t>звітність установи</t>
  </si>
  <si>
    <t>кількість установ</t>
  </si>
  <si>
    <t>статут установи</t>
  </si>
  <si>
    <t>кількість персоналу задіяних у програмі</t>
  </si>
  <si>
    <t>штатний розпис</t>
  </si>
  <si>
    <t>показники продукту :</t>
  </si>
  <si>
    <t>Кількість виписаних рецептів за 1 місяць , які видаються особам для лікування цукрового діабетуІІ типу та бронхіальну астму,серцево-судинні захворювання.</t>
  </si>
  <si>
    <t>розрахунок</t>
  </si>
  <si>
    <t xml:space="preserve">   2017 рік -Виписано рецептів  всьго за рік /  12 міс = 19719/12 міс= 1643 шт.</t>
  </si>
  <si>
    <t xml:space="preserve">   2018 рік - Планується виписати рецептів  всьго за рік /  12 міс = 16078/12 міс= 1340 шт.</t>
  </si>
  <si>
    <t>Кількість осіб, які видаються особам для лікування ,цукрового діабетуІІ типу та бронхіальну астму (на обліку)</t>
  </si>
  <si>
    <t>стат.дані</t>
  </si>
  <si>
    <t>цукровий діабет</t>
  </si>
  <si>
    <t>Кількість виписаних рецептів всьго</t>
  </si>
  <si>
    <t>показники ефективності:</t>
  </si>
  <si>
    <t>Середня вартість відшкодування вартості лікарських засобів по одному рецепту</t>
  </si>
  <si>
    <t>Середня кількість виписаних рецептів на 1-го лікаря</t>
  </si>
  <si>
    <t>Середнея кілдькість осіб , які страждають на серцево-судинні захворювання, цукровий діабед ІІ типу та бронхіальну астму (на обліку) на 1-го лікаря</t>
  </si>
  <si>
    <t>показники якості:</t>
  </si>
  <si>
    <t>Рівень освоєнння субвенції закладом</t>
  </si>
  <si>
    <t>звітніст установи</t>
  </si>
  <si>
    <t>Рівень виявлення випадків захворюваності на цукровий діабет ІІ типу в порівняні з попереднім роком</t>
  </si>
  <si>
    <t>Рівень виявлення випадків захворюваності на  бронхіальну-астму в порівняні з попереднім роком</t>
  </si>
  <si>
    <t>Рівень виявлення випадків захворюваності на  серцево-судинні захворювання в порівняні з попереднім роком</t>
  </si>
  <si>
    <t>мережа</t>
  </si>
  <si>
    <t>Кількість виписаних рецептів за 1 місяць , які видаються особам для лікування цукрового діабетуІІ типу та бронхіальну астму,серцево-судинні захворювання</t>
  </si>
  <si>
    <t>Середня кількість виписаних рецептів на 1 -го лікаря = Кіл-ть  виписаних рецептів усього : Кіл-ть лікарського персоналу  (лікарі) задіяних у програмі  16078/34= 472</t>
  </si>
  <si>
    <t>Середня кількість осіб, які страждають на серцево-судинні захворювання, цукровий діабет II типу та бронхіальну астму  ( на обліку) на 1-го лікаря = Кількість осіб, які страждають на серцево-судинні захворювання, цукровий діабет II типу та бронхіальну астму  ( на обліку) : Кіл-ть лікарського персоналу  (лікарі) задіяних у програмі 15799 /34=465</t>
  </si>
  <si>
    <t>Д.В.Склонний</t>
  </si>
  <si>
    <t>Н.В.Островська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</si>
</sst>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0.00"/>
    <numFmt numFmtId="186" formatCode="#0.0"/>
    <numFmt numFmtId="187" formatCode="0.0000"/>
    <numFmt numFmtId="188" formatCode="0.00000"/>
    <numFmt numFmtId="189" formatCode="0.000"/>
    <numFmt numFmtId="190" formatCode="_-* #,##0.000_₴_-;\-* #,##0.000_₴_-;_-* &quot;-&quot;??_₴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13" fillId="0" borderId="13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184" fontId="15" fillId="33" borderId="10" xfId="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13" fillId="0" borderId="10" xfId="0" applyNumberFormat="1" applyFont="1" applyBorder="1" applyAlignment="1">
      <alignment vertical="top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184" fontId="15" fillId="0" borderId="10" xfId="0" applyNumberFormat="1" applyFont="1" applyFill="1" applyBorder="1" applyAlignment="1">
      <alignment horizontal="right" vertical="center" wrapText="1"/>
    </xf>
    <xf numFmtId="184" fontId="16" fillId="33" borderId="10" xfId="0" applyNumberFormat="1" applyFont="1" applyFill="1" applyBorder="1" applyAlignment="1">
      <alignment horizontal="right" vertical="center" wrapText="1"/>
    </xf>
    <xf numFmtId="0" fontId="14" fillId="0" borderId="10" xfId="52" applyBorder="1" applyAlignment="1">
      <alignment vertical="center" wrapText="1"/>
      <protection/>
    </xf>
    <xf numFmtId="186" fontId="14" fillId="0" borderId="10" xfId="52" applyNumberFormat="1" applyBorder="1" applyAlignment="1">
      <alignment vertical="center" wrapText="1"/>
      <protection/>
    </xf>
    <xf numFmtId="186" fontId="13" fillId="0" borderId="10" xfId="52" applyNumberFormat="1" applyFont="1" applyBorder="1" applyAlignment="1">
      <alignment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10" xfId="0" applyFont="1" applyFill="1" applyBorder="1" applyAlignment="1">
      <alignment vertical="top" wrapText="1"/>
    </xf>
    <xf numFmtId="186" fontId="14" fillId="0" borderId="10" xfId="52" applyNumberFormat="1" applyFont="1" applyBorder="1" applyAlignment="1">
      <alignment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4" fontId="16" fillId="33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10" xfId="52" applyFont="1" applyBorder="1" applyAlignment="1">
      <alignment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0" fontId="3" fillId="33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13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3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84" fontId="2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86" fontId="13" fillId="0" borderId="10" xfId="52" applyNumberFormat="1" applyFont="1" applyBorder="1" applyAlignment="1">
      <alignment horizontal="right" vertical="center" wrapText="1"/>
      <protection/>
    </xf>
    <xf numFmtId="186" fontId="14" fillId="0" borderId="10" xfId="52" applyNumberFormat="1" applyFont="1" applyBorder="1" applyAlignment="1">
      <alignment horizontal="right" vertical="center" wrapText="1"/>
      <protection/>
    </xf>
    <xf numFmtId="186" fontId="5" fillId="33" borderId="10" xfId="0" applyNumberFormat="1" applyFont="1" applyFill="1" applyBorder="1" applyAlignment="1">
      <alignment horizontal="right" vertical="center" wrapText="1"/>
    </xf>
    <xf numFmtId="186" fontId="23" fillId="0" borderId="10" xfId="0" applyNumberFormat="1" applyFont="1" applyBorder="1" applyAlignment="1">
      <alignment horizontal="right" vertical="center"/>
    </xf>
    <xf numFmtId="184" fontId="24" fillId="0" borderId="10" xfId="0" applyNumberFormat="1" applyFont="1" applyBorder="1" applyAlignment="1">
      <alignment horizontal="right" vertical="center"/>
    </xf>
    <xf numFmtId="186" fontId="25" fillId="0" borderId="10" xfId="52" applyNumberFormat="1" applyFont="1" applyBorder="1" applyAlignment="1">
      <alignment horizontal="right" vertical="center" wrapText="1"/>
      <protection/>
    </xf>
    <xf numFmtId="186" fontId="25" fillId="0" borderId="10" xfId="52" applyNumberFormat="1" applyFont="1" applyBorder="1" applyAlignment="1">
      <alignment vertical="center" wrapText="1"/>
      <protection/>
    </xf>
    <xf numFmtId="186" fontId="26" fillId="33" borderId="10" xfId="0" applyNumberFormat="1" applyFont="1" applyFill="1" applyBorder="1" applyAlignment="1">
      <alignment horizontal="right" vertical="center" wrapText="1"/>
    </xf>
    <xf numFmtId="186" fontId="27" fillId="0" borderId="10" xfId="52" applyNumberFormat="1" applyFont="1" applyBorder="1" applyAlignment="1">
      <alignment horizontal="right" vertical="center" wrapText="1"/>
      <protection/>
    </xf>
    <xf numFmtId="186" fontId="27" fillId="0" borderId="10" xfId="52" applyNumberFormat="1" applyFont="1" applyBorder="1" applyAlignment="1">
      <alignment vertical="center" wrapText="1"/>
      <protection/>
    </xf>
    <xf numFmtId="186" fontId="26" fillId="0" borderId="10" xfId="0" applyNumberFormat="1" applyFont="1" applyBorder="1" applyAlignment="1">
      <alignment horizontal="right" vertical="center"/>
    </xf>
    <xf numFmtId="184" fontId="28" fillId="0" borderId="1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9" fillId="33" borderId="0" xfId="0" applyFont="1" applyFill="1" applyAlignment="1">
      <alignment horizontal="justify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8" fillId="33" borderId="0" xfId="0" applyFont="1" applyFill="1" applyAlignment="1">
      <alignment horizontal="justify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-2 (6.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0"/>
  <sheetViews>
    <sheetView zoomScalePageLayoutView="0" workbookViewId="0" topLeftCell="A16">
      <selection activeCell="K51" sqref="K51"/>
    </sheetView>
  </sheetViews>
  <sheetFormatPr defaultColWidth="9.140625" defaultRowHeight="15"/>
  <cols>
    <col min="1" max="1" width="9.8515625" style="0" bestFit="1" customWidth="1"/>
    <col min="2" max="2" width="8.140625" style="0" customWidth="1"/>
    <col min="3" max="3" width="36.00390625" style="0" customWidth="1"/>
    <col min="4" max="6" width="10.8515625" style="0" customWidth="1"/>
    <col min="7" max="7" width="8.421875" style="0" bestFit="1" customWidth="1"/>
    <col min="8" max="10" width="10.8515625" style="0" customWidth="1"/>
    <col min="11" max="11" width="9.421875" style="0" customWidth="1"/>
    <col min="12" max="14" width="10.8515625" style="0" customWidth="1"/>
    <col min="15" max="15" width="13.140625" style="0" customWidth="1"/>
  </cols>
  <sheetData>
    <row r="1" spans="12:15" ht="15" customHeight="1">
      <c r="L1" s="12"/>
      <c r="M1" s="12"/>
      <c r="N1" s="131"/>
      <c r="O1" s="131"/>
    </row>
    <row r="2" spans="12:15" ht="15" customHeight="1">
      <c r="L2" s="131"/>
      <c r="M2" s="131"/>
      <c r="N2" s="131"/>
      <c r="O2" s="131"/>
    </row>
    <row r="3" spans="12:15" ht="15" customHeight="1">
      <c r="L3" s="12"/>
      <c r="M3" s="12"/>
      <c r="N3" s="12"/>
      <c r="O3" s="12"/>
    </row>
    <row r="4" spans="10:15" ht="15" customHeight="1">
      <c r="J4" s="12"/>
      <c r="K4" s="12"/>
      <c r="L4" s="133" t="s">
        <v>108</v>
      </c>
      <c r="M4" s="133"/>
      <c r="N4" s="133"/>
      <c r="O4" s="133"/>
    </row>
    <row r="5" spans="10:15" ht="15" customHeight="1">
      <c r="J5" s="29"/>
      <c r="K5" s="29"/>
      <c r="L5" s="29" t="s">
        <v>121</v>
      </c>
      <c r="M5" s="30"/>
      <c r="N5" s="30"/>
      <c r="O5" s="30"/>
    </row>
    <row r="6" spans="10:15" ht="15" customHeight="1">
      <c r="J6" s="12"/>
      <c r="K6" s="12"/>
      <c r="L6" s="22" t="s">
        <v>113</v>
      </c>
      <c r="M6" s="31"/>
      <c r="N6" s="31"/>
      <c r="O6" s="31"/>
    </row>
    <row r="7" spans="10:15" ht="15" customHeight="1">
      <c r="J7" s="12"/>
      <c r="K7" s="12"/>
      <c r="L7" s="22" t="s">
        <v>122</v>
      </c>
      <c r="M7" s="31"/>
      <c r="N7" s="31"/>
      <c r="O7" s="31"/>
    </row>
    <row r="8" spans="10:15" ht="15" customHeight="1">
      <c r="J8" s="12"/>
      <c r="K8" s="12"/>
      <c r="L8" s="12" t="s">
        <v>120</v>
      </c>
      <c r="M8" s="28"/>
      <c r="N8" s="28"/>
      <c r="O8" s="28"/>
    </row>
    <row r="9" spans="12:15" ht="15" customHeight="1">
      <c r="L9" s="12"/>
      <c r="M9" s="28"/>
      <c r="N9" s="28"/>
      <c r="O9" s="28"/>
    </row>
    <row r="10" spans="1:15" ht="27" customHeight="1">
      <c r="A10" s="134" t="s">
        <v>124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15.75">
      <c r="A11" s="128" t="s">
        <v>173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ht="15">
      <c r="A12" s="132" t="s">
        <v>114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</row>
    <row r="13" spans="1:15" ht="15.75">
      <c r="A13" s="128" t="s">
        <v>174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5">
      <c r="A14" s="132" t="s">
        <v>11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</row>
    <row r="15" spans="1:15" ht="15.75">
      <c r="A15" s="128" t="s">
        <v>183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15">
      <c r="A16" s="132" t="s">
        <v>12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ht="15.75">
      <c r="A17" s="128" t="s">
        <v>125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ht="40.5" customHeight="1">
      <c r="A18" s="128" t="s">
        <v>184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15.75">
      <c r="A19" s="128" t="s">
        <v>175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66" customHeight="1">
      <c r="A20" s="32"/>
      <c r="B20" s="130" t="s">
        <v>185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5.75">
      <c r="A21" s="128" t="s">
        <v>13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15.75">
      <c r="A22" s="128" t="s">
        <v>126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15.75">
      <c r="A23" s="12"/>
      <c r="O23" s="11" t="s">
        <v>178</v>
      </c>
    </row>
    <row r="24" spans="1:15" ht="15.75">
      <c r="A24" s="129" t="s">
        <v>0</v>
      </c>
      <c r="B24" s="129" t="s">
        <v>14</v>
      </c>
      <c r="C24" s="129" t="s">
        <v>1</v>
      </c>
      <c r="D24" s="129" t="s">
        <v>127</v>
      </c>
      <c r="E24" s="129"/>
      <c r="F24" s="129"/>
      <c r="G24" s="129"/>
      <c r="H24" s="129" t="s">
        <v>128</v>
      </c>
      <c r="I24" s="129"/>
      <c r="J24" s="129"/>
      <c r="K24" s="129"/>
      <c r="L24" s="129" t="s">
        <v>129</v>
      </c>
      <c r="M24" s="129"/>
      <c r="N24" s="129"/>
      <c r="O24" s="129"/>
    </row>
    <row r="25" spans="1:15" ht="38.25">
      <c r="A25" s="129"/>
      <c r="B25" s="129"/>
      <c r="C25" s="129"/>
      <c r="D25" s="39" t="s">
        <v>35</v>
      </c>
      <c r="E25" s="39" t="s">
        <v>36</v>
      </c>
      <c r="F25" s="50" t="s">
        <v>15</v>
      </c>
      <c r="G25" s="39" t="s">
        <v>69</v>
      </c>
      <c r="H25" s="39" t="s">
        <v>35</v>
      </c>
      <c r="I25" s="39" t="s">
        <v>36</v>
      </c>
      <c r="J25" s="50" t="s">
        <v>15</v>
      </c>
      <c r="K25" s="39" t="s">
        <v>68</v>
      </c>
      <c r="L25" s="39" t="s">
        <v>35</v>
      </c>
      <c r="M25" s="39" t="s">
        <v>36</v>
      </c>
      <c r="N25" s="50" t="s">
        <v>15</v>
      </c>
      <c r="O25" s="39" t="s">
        <v>70</v>
      </c>
    </row>
    <row r="26" spans="1:15" ht="15.75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</row>
    <row r="27" spans="1:15" s="91" customFormat="1" ht="25.5">
      <c r="A27" s="108" t="s">
        <v>187</v>
      </c>
      <c r="B27" s="14"/>
      <c r="C27" s="33" t="s">
        <v>186</v>
      </c>
      <c r="D27" s="42">
        <f>D50</f>
        <v>0</v>
      </c>
      <c r="E27" s="42">
        <f aca="true" t="shared" si="0" ref="E27:O27">E50</f>
        <v>0</v>
      </c>
      <c r="F27" s="42">
        <f t="shared" si="0"/>
        <v>0</v>
      </c>
      <c r="G27" s="42">
        <f t="shared" si="0"/>
        <v>0</v>
      </c>
      <c r="H27" s="42">
        <f t="shared" si="0"/>
        <v>1250</v>
      </c>
      <c r="I27" s="42">
        <f t="shared" si="0"/>
        <v>0</v>
      </c>
      <c r="J27" s="42">
        <f t="shared" si="0"/>
        <v>0</v>
      </c>
      <c r="K27" s="42">
        <f>K50</f>
        <v>1250</v>
      </c>
      <c r="L27" s="42">
        <f t="shared" si="0"/>
        <v>1599</v>
      </c>
      <c r="M27" s="42">
        <f t="shared" si="0"/>
        <v>0</v>
      </c>
      <c r="N27" s="42">
        <f t="shared" si="0"/>
        <v>0</v>
      </c>
      <c r="O27" s="42">
        <f t="shared" si="0"/>
        <v>1599</v>
      </c>
    </row>
    <row r="28" spans="1:15" ht="15.75">
      <c r="A28" s="8" t="s">
        <v>2</v>
      </c>
      <c r="B28" s="8" t="s">
        <v>2</v>
      </c>
      <c r="C28" s="13" t="s">
        <v>17</v>
      </c>
      <c r="D28" s="40">
        <f>D29</f>
        <v>0</v>
      </c>
      <c r="E28" s="40">
        <f>E29</f>
        <v>0</v>
      </c>
      <c r="F28" s="40">
        <f>F29</f>
        <v>0</v>
      </c>
      <c r="G28" s="40">
        <f>G29</f>
        <v>0</v>
      </c>
      <c r="H28" s="40">
        <v>407.2</v>
      </c>
      <c r="I28" s="40">
        <f>I31+I34</f>
        <v>0</v>
      </c>
      <c r="J28" s="40">
        <f>J29</f>
        <v>0</v>
      </c>
      <c r="K28" s="40">
        <f>I28+H28</f>
        <v>407.2</v>
      </c>
      <c r="L28" s="40">
        <v>911.8</v>
      </c>
      <c r="M28" s="40">
        <v>0</v>
      </c>
      <c r="N28" s="40">
        <v>0</v>
      </c>
      <c r="O28" s="40">
        <f>L28+M28</f>
        <v>911.8</v>
      </c>
    </row>
    <row r="29" spans="1:15" ht="42.75" customHeight="1">
      <c r="A29" s="34" t="s">
        <v>188</v>
      </c>
      <c r="B29" s="8"/>
      <c r="C29" s="33" t="s">
        <v>189</v>
      </c>
      <c r="D29" s="40">
        <f>D30</f>
        <v>0</v>
      </c>
      <c r="E29" s="40">
        <f>E31+E34</f>
        <v>0</v>
      </c>
      <c r="F29" s="40">
        <f>F34</f>
        <v>0</v>
      </c>
      <c r="G29" s="40">
        <f>D29+E29</f>
        <v>0</v>
      </c>
      <c r="H29" s="40">
        <v>407.2</v>
      </c>
      <c r="I29" s="40">
        <f>I28</f>
        <v>0</v>
      </c>
      <c r="J29" s="40">
        <f>J34</f>
        <v>0</v>
      </c>
      <c r="K29" s="40">
        <f>I29+H29</f>
        <v>407.2</v>
      </c>
      <c r="L29" s="40">
        <f>L28</f>
        <v>911.8</v>
      </c>
      <c r="M29" s="40">
        <f>M28</f>
        <v>0</v>
      </c>
      <c r="N29" s="40">
        <f>N28</f>
        <v>0</v>
      </c>
      <c r="O29" s="40">
        <f>L29+M29</f>
        <v>911.8</v>
      </c>
    </row>
    <row r="30" spans="1:15" ht="19.5" customHeight="1">
      <c r="A30" s="8" t="s">
        <v>2</v>
      </c>
      <c r="B30" s="8" t="s">
        <v>2</v>
      </c>
      <c r="C30" s="36" t="s">
        <v>18</v>
      </c>
      <c r="D30" s="37">
        <v>0</v>
      </c>
      <c r="E30" s="8" t="s">
        <v>19</v>
      </c>
      <c r="F30" s="8" t="s">
        <v>19</v>
      </c>
      <c r="G30" s="44">
        <f>D30</f>
        <v>0</v>
      </c>
      <c r="H30" s="37">
        <f>H29</f>
        <v>407.2</v>
      </c>
      <c r="I30" s="8" t="s">
        <v>19</v>
      </c>
      <c r="J30" s="8" t="s">
        <v>19</v>
      </c>
      <c r="K30" s="40">
        <f>H30</f>
        <v>407.2</v>
      </c>
      <c r="L30" s="37">
        <f>L29</f>
        <v>911.8</v>
      </c>
      <c r="M30" s="8" t="s">
        <v>19</v>
      </c>
      <c r="N30" s="8" t="s">
        <v>19</v>
      </c>
      <c r="O30" s="40">
        <f>L30</f>
        <v>911.8</v>
      </c>
    </row>
    <row r="31" spans="1:15" ht="21" customHeight="1">
      <c r="A31" s="8" t="s">
        <v>2</v>
      </c>
      <c r="B31" s="39">
        <v>25000000</v>
      </c>
      <c r="C31" s="36" t="s">
        <v>20</v>
      </c>
      <c r="D31" s="8" t="s">
        <v>19</v>
      </c>
      <c r="E31" s="37">
        <f>E32+E33</f>
        <v>0</v>
      </c>
      <c r="F31" s="8" t="s">
        <v>2</v>
      </c>
      <c r="G31" s="44">
        <f>E31</f>
        <v>0</v>
      </c>
      <c r="H31" s="8" t="s">
        <v>19</v>
      </c>
      <c r="I31" s="37">
        <v>0</v>
      </c>
      <c r="J31" s="8" t="s">
        <v>2</v>
      </c>
      <c r="K31" s="40">
        <f>I31</f>
        <v>0</v>
      </c>
      <c r="L31" s="8" t="s">
        <v>19</v>
      </c>
      <c r="M31" s="37">
        <v>0</v>
      </c>
      <c r="N31" s="8" t="s">
        <v>2</v>
      </c>
      <c r="O31" s="40">
        <f>M31</f>
        <v>0</v>
      </c>
    </row>
    <row r="32" spans="1:15" ht="43.5" customHeight="1">
      <c r="A32" s="8"/>
      <c r="B32" s="39">
        <v>25010000</v>
      </c>
      <c r="C32" s="36" t="s">
        <v>176</v>
      </c>
      <c r="D32" s="8" t="s">
        <v>19</v>
      </c>
      <c r="E32" s="37">
        <v>0</v>
      </c>
      <c r="F32" s="8"/>
      <c r="G32" s="44">
        <f>E32</f>
        <v>0</v>
      </c>
      <c r="H32" s="8" t="s">
        <v>19</v>
      </c>
      <c r="I32" s="37">
        <v>0</v>
      </c>
      <c r="J32" s="8"/>
      <c r="K32" s="40">
        <f>I32</f>
        <v>0</v>
      </c>
      <c r="L32" s="8" t="s">
        <v>19</v>
      </c>
      <c r="M32" s="37">
        <v>0</v>
      </c>
      <c r="N32" s="8"/>
      <c r="O32" s="40">
        <f>M32</f>
        <v>0</v>
      </c>
    </row>
    <row r="33" spans="1:15" ht="26.25" customHeight="1">
      <c r="A33" s="8"/>
      <c r="B33" s="39">
        <v>25020000</v>
      </c>
      <c r="C33" s="36" t="s">
        <v>177</v>
      </c>
      <c r="D33" s="8" t="s">
        <v>19</v>
      </c>
      <c r="E33" s="43">
        <v>0</v>
      </c>
      <c r="F33" s="8"/>
      <c r="G33" s="44">
        <f aca="true" t="shared" si="1" ref="G33:G38">E33</f>
        <v>0</v>
      </c>
      <c r="H33" s="8" t="s">
        <v>19</v>
      </c>
      <c r="I33" s="37">
        <v>0</v>
      </c>
      <c r="J33" s="8"/>
      <c r="K33" s="40">
        <f>I33</f>
        <v>0</v>
      </c>
      <c r="L33" s="8" t="s">
        <v>19</v>
      </c>
      <c r="M33" s="8"/>
      <c r="N33" s="8"/>
      <c r="O33" s="40"/>
    </row>
    <row r="34" spans="1:15" ht="15.75">
      <c r="A34" s="8" t="s">
        <v>2</v>
      </c>
      <c r="B34" s="39" t="s">
        <v>2</v>
      </c>
      <c r="C34" s="36" t="s">
        <v>21</v>
      </c>
      <c r="D34" s="8" t="s">
        <v>19</v>
      </c>
      <c r="E34" s="37">
        <f>E36</f>
        <v>0</v>
      </c>
      <c r="F34" s="37">
        <f>E34</f>
        <v>0</v>
      </c>
      <c r="G34" s="44">
        <f t="shared" si="1"/>
        <v>0</v>
      </c>
      <c r="H34" s="8" t="s">
        <v>19</v>
      </c>
      <c r="I34" s="37">
        <v>0</v>
      </c>
      <c r="J34" s="37">
        <v>0</v>
      </c>
      <c r="K34" s="44">
        <v>0</v>
      </c>
      <c r="L34" s="8" t="s">
        <v>19</v>
      </c>
      <c r="M34" s="8" t="s">
        <v>2</v>
      </c>
      <c r="N34" s="8" t="s">
        <v>2</v>
      </c>
      <c r="O34" s="40"/>
    </row>
    <row r="35" spans="1:15" ht="15.75">
      <c r="A35" s="8" t="s">
        <v>2</v>
      </c>
      <c r="B35" s="39">
        <v>401000</v>
      </c>
      <c r="C35" s="36" t="s">
        <v>22</v>
      </c>
      <c r="D35" s="8" t="s">
        <v>19</v>
      </c>
      <c r="E35" s="8" t="s">
        <v>2</v>
      </c>
      <c r="F35" s="8" t="s">
        <v>2</v>
      </c>
      <c r="G35" s="44" t="str">
        <f t="shared" si="1"/>
        <v> </v>
      </c>
      <c r="H35" s="8" t="s">
        <v>19</v>
      </c>
      <c r="I35" s="8" t="s">
        <v>2</v>
      </c>
      <c r="J35" s="37" t="s">
        <v>2</v>
      </c>
      <c r="K35" s="44" t="s">
        <v>2</v>
      </c>
      <c r="L35" s="8" t="s">
        <v>19</v>
      </c>
      <c r="M35" s="8" t="s">
        <v>2</v>
      </c>
      <c r="N35" s="8" t="s">
        <v>2</v>
      </c>
      <c r="O35" s="40"/>
    </row>
    <row r="36" spans="1:15" ht="29.25" customHeight="1">
      <c r="A36" s="8" t="s">
        <v>2</v>
      </c>
      <c r="B36" s="39">
        <v>602400</v>
      </c>
      <c r="C36" s="36" t="s">
        <v>23</v>
      </c>
      <c r="D36" s="8" t="s">
        <v>19</v>
      </c>
      <c r="E36" s="37">
        <v>0</v>
      </c>
      <c r="F36" s="37">
        <f>E36</f>
        <v>0</v>
      </c>
      <c r="G36" s="44">
        <f t="shared" si="1"/>
        <v>0</v>
      </c>
      <c r="H36" s="8" t="s">
        <v>19</v>
      </c>
      <c r="I36" s="37">
        <v>0</v>
      </c>
      <c r="J36" s="37">
        <v>0</v>
      </c>
      <c r="K36" s="44">
        <v>0</v>
      </c>
      <c r="L36" s="8" t="s">
        <v>19</v>
      </c>
      <c r="M36" s="8" t="s">
        <v>2</v>
      </c>
      <c r="N36" s="8" t="s">
        <v>2</v>
      </c>
      <c r="O36" s="40"/>
    </row>
    <row r="37" spans="1:15" ht="15.75">
      <c r="A37" s="8" t="s">
        <v>2</v>
      </c>
      <c r="B37" s="39">
        <v>602100</v>
      </c>
      <c r="C37" s="36" t="s">
        <v>24</v>
      </c>
      <c r="D37" s="8" t="s">
        <v>19</v>
      </c>
      <c r="E37" s="8" t="s">
        <v>2</v>
      </c>
      <c r="F37" s="8" t="s">
        <v>2</v>
      </c>
      <c r="G37" s="14" t="str">
        <f t="shared" si="1"/>
        <v> </v>
      </c>
      <c r="H37" s="8" t="s">
        <v>19</v>
      </c>
      <c r="I37" s="8" t="s">
        <v>19</v>
      </c>
      <c r="J37" s="8" t="s">
        <v>19</v>
      </c>
      <c r="K37" s="8" t="s">
        <v>19</v>
      </c>
      <c r="L37" s="8" t="s">
        <v>19</v>
      </c>
      <c r="M37" s="8" t="s">
        <v>19</v>
      </c>
      <c r="N37" s="8" t="s">
        <v>19</v>
      </c>
      <c r="O37" s="8" t="s">
        <v>19</v>
      </c>
    </row>
    <row r="38" spans="1:15" ht="15.75">
      <c r="A38" s="8" t="s">
        <v>2</v>
      </c>
      <c r="B38" s="39">
        <v>602200</v>
      </c>
      <c r="C38" s="36" t="s">
        <v>25</v>
      </c>
      <c r="D38" s="8" t="s">
        <v>19</v>
      </c>
      <c r="E38" s="8" t="s">
        <v>2</v>
      </c>
      <c r="F38" s="8" t="s">
        <v>2</v>
      </c>
      <c r="G38" s="14" t="str">
        <f t="shared" si="1"/>
        <v> </v>
      </c>
      <c r="H38" s="8" t="s">
        <v>19</v>
      </c>
      <c r="I38" s="8" t="s">
        <v>19</v>
      </c>
      <c r="J38" s="8" t="s">
        <v>19</v>
      </c>
      <c r="K38" s="8" t="s">
        <v>19</v>
      </c>
      <c r="L38" s="8" t="s">
        <v>19</v>
      </c>
      <c r="M38" s="8" t="s">
        <v>19</v>
      </c>
      <c r="N38" s="8" t="s">
        <v>19</v>
      </c>
      <c r="O38" s="8" t="s">
        <v>19</v>
      </c>
    </row>
    <row r="39" spans="1:15" ht="15.75">
      <c r="A39" s="8" t="s">
        <v>2</v>
      </c>
      <c r="B39" s="8" t="s">
        <v>2</v>
      </c>
      <c r="C39" s="13" t="s">
        <v>26</v>
      </c>
      <c r="D39" s="40">
        <f>D40</f>
        <v>0</v>
      </c>
      <c r="E39" s="40">
        <f>E40</f>
        <v>0</v>
      </c>
      <c r="F39" s="40">
        <f>F40</f>
        <v>0</v>
      </c>
      <c r="G39" s="40">
        <f>G40</f>
        <v>0</v>
      </c>
      <c r="H39" s="40">
        <f>H40</f>
        <v>842.8</v>
      </c>
      <c r="I39" s="40">
        <f>I42+I45</f>
        <v>0</v>
      </c>
      <c r="J39" s="40">
        <f>J40</f>
        <v>0</v>
      </c>
      <c r="K39" s="40">
        <f>I39+H39</f>
        <v>842.8</v>
      </c>
      <c r="L39" s="40">
        <v>687.2</v>
      </c>
      <c r="M39" s="40">
        <v>0</v>
      </c>
      <c r="N39" s="40">
        <v>0</v>
      </c>
      <c r="O39" s="40">
        <f>L39+M39</f>
        <v>687.2</v>
      </c>
    </row>
    <row r="40" spans="1:15" ht="42.75" customHeight="1">
      <c r="A40" s="34" t="s">
        <v>190</v>
      </c>
      <c r="B40" s="8"/>
      <c r="C40" s="33" t="s">
        <v>191</v>
      </c>
      <c r="D40" s="40">
        <f>D41</f>
        <v>0</v>
      </c>
      <c r="E40" s="40">
        <f>E42+E45</f>
        <v>0</v>
      </c>
      <c r="F40" s="40">
        <f>F45</f>
        <v>0</v>
      </c>
      <c r="G40" s="40">
        <f>D40+E40</f>
        <v>0</v>
      </c>
      <c r="H40" s="40">
        <v>842.8</v>
      </c>
      <c r="I40" s="40">
        <f>I39</f>
        <v>0</v>
      </c>
      <c r="J40" s="40">
        <f>J45</f>
        <v>0</v>
      </c>
      <c r="K40" s="40">
        <f>I40+H40</f>
        <v>842.8</v>
      </c>
      <c r="L40" s="40">
        <f>L39</f>
        <v>687.2</v>
      </c>
      <c r="M40" s="40">
        <f>M39</f>
        <v>0</v>
      </c>
      <c r="N40" s="40">
        <f>N39</f>
        <v>0</v>
      </c>
      <c r="O40" s="40">
        <f>L40+M40</f>
        <v>687.2</v>
      </c>
    </row>
    <row r="41" spans="1:15" ht="19.5" customHeight="1">
      <c r="A41" s="8" t="s">
        <v>2</v>
      </c>
      <c r="B41" s="8" t="s">
        <v>2</v>
      </c>
      <c r="C41" s="36" t="s">
        <v>18</v>
      </c>
      <c r="D41" s="37">
        <v>0</v>
      </c>
      <c r="E41" s="8" t="s">
        <v>19</v>
      </c>
      <c r="F41" s="8" t="s">
        <v>19</v>
      </c>
      <c r="G41" s="44">
        <f>D41</f>
        <v>0</v>
      </c>
      <c r="H41" s="37">
        <f>H40</f>
        <v>842.8</v>
      </c>
      <c r="I41" s="8" t="s">
        <v>19</v>
      </c>
      <c r="J41" s="8" t="s">
        <v>19</v>
      </c>
      <c r="K41" s="40">
        <f>H41</f>
        <v>842.8</v>
      </c>
      <c r="L41" s="37">
        <f>L40</f>
        <v>687.2</v>
      </c>
      <c r="M41" s="8" t="s">
        <v>19</v>
      </c>
      <c r="N41" s="8" t="s">
        <v>19</v>
      </c>
      <c r="O41" s="40">
        <f>L41</f>
        <v>687.2</v>
      </c>
    </row>
    <row r="42" spans="1:15" ht="21" customHeight="1">
      <c r="A42" s="8" t="s">
        <v>2</v>
      </c>
      <c r="B42" s="39">
        <v>25000000</v>
      </c>
      <c r="C42" s="36" t="s">
        <v>20</v>
      </c>
      <c r="D42" s="8" t="s">
        <v>19</v>
      </c>
      <c r="E42" s="37">
        <f>E43+E44</f>
        <v>0</v>
      </c>
      <c r="F42" s="8" t="s">
        <v>2</v>
      </c>
      <c r="G42" s="44">
        <f>E42</f>
        <v>0</v>
      </c>
      <c r="H42" s="8" t="s">
        <v>19</v>
      </c>
      <c r="I42" s="37">
        <v>0</v>
      </c>
      <c r="J42" s="8" t="s">
        <v>2</v>
      </c>
      <c r="K42" s="40">
        <f>I42</f>
        <v>0</v>
      </c>
      <c r="L42" s="8" t="s">
        <v>19</v>
      </c>
      <c r="M42" s="37">
        <v>0</v>
      </c>
      <c r="N42" s="8" t="s">
        <v>2</v>
      </c>
      <c r="O42" s="40">
        <f>M42</f>
        <v>0</v>
      </c>
    </row>
    <row r="43" spans="1:15" ht="43.5" customHeight="1">
      <c r="A43" s="8"/>
      <c r="B43" s="39">
        <v>25010000</v>
      </c>
      <c r="C43" s="36" t="s">
        <v>176</v>
      </c>
      <c r="D43" s="8" t="s">
        <v>19</v>
      </c>
      <c r="E43" s="37">
        <v>0</v>
      </c>
      <c r="F43" s="8"/>
      <c r="G43" s="44">
        <f>E43</f>
        <v>0</v>
      </c>
      <c r="H43" s="8" t="s">
        <v>19</v>
      </c>
      <c r="I43" s="37">
        <v>0</v>
      </c>
      <c r="J43" s="8"/>
      <c r="K43" s="40">
        <f>I43</f>
        <v>0</v>
      </c>
      <c r="L43" s="8" t="s">
        <v>19</v>
      </c>
      <c r="M43" s="37">
        <v>0</v>
      </c>
      <c r="N43" s="8"/>
      <c r="O43" s="40">
        <f>M43</f>
        <v>0</v>
      </c>
    </row>
    <row r="44" spans="1:15" ht="26.25" customHeight="1">
      <c r="A44" s="8"/>
      <c r="B44" s="39">
        <v>25020000</v>
      </c>
      <c r="C44" s="36" t="s">
        <v>177</v>
      </c>
      <c r="D44" s="8" t="s">
        <v>19</v>
      </c>
      <c r="E44" s="43">
        <v>0</v>
      </c>
      <c r="F44" s="8"/>
      <c r="G44" s="44">
        <f aca="true" t="shared" si="2" ref="G44:G49">E44</f>
        <v>0</v>
      </c>
      <c r="H44" s="8" t="s">
        <v>19</v>
      </c>
      <c r="I44" s="37">
        <v>0</v>
      </c>
      <c r="J44" s="8"/>
      <c r="K44" s="40">
        <f>I44</f>
        <v>0</v>
      </c>
      <c r="L44" s="8" t="s">
        <v>19</v>
      </c>
      <c r="M44" s="8"/>
      <c r="N44" s="8"/>
      <c r="O44" s="40"/>
    </row>
    <row r="45" spans="1:15" ht="15.75">
      <c r="A45" s="8" t="s">
        <v>2</v>
      </c>
      <c r="B45" s="39" t="s">
        <v>2</v>
      </c>
      <c r="C45" s="36" t="s">
        <v>21</v>
      </c>
      <c r="D45" s="8" t="s">
        <v>19</v>
      </c>
      <c r="E45" s="37">
        <f>E47</f>
        <v>0</v>
      </c>
      <c r="F45" s="37">
        <f>E45</f>
        <v>0</v>
      </c>
      <c r="G45" s="44">
        <f t="shared" si="2"/>
        <v>0</v>
      </c>
      <c r="H45" s="8" t="s">
        <v>19</v>
      </c>
      <c r="I45" s="37">
        <v>0</v>
      </c>
      <c r="J45" s="37">
        <v>0</v>
      </c>
      <c r="K45" s="44">
        <v>0</v>
      </c>
      <c r="L45" s="8" t="s">
        <v>19</v>
      </c>
      <c r="M45" s="8" t="s">
        <v>2</v>
      </c>
      <c r="N45" s="8" t="s">
        <v>2</v>
      </c>
      <c r="O45" s="40"/>
    </row>
    <row r="46" spans="1:15" ht="15.75">
      <c r="A46" s="8" t="s">
        <v>2</v>
      </c>
      <c r="B46" s="39">
        <v>401000</v>
      </c>
      <c r="C46" s="36" t="s">
        <v>22</v>
      </c>
      <c r="D46" s="8" t="s">
        <v>19</v>
      </c>
      <c r="E46" s="8" t="s">
        <v>2</v>
      </c>
      <c r="F46" s="8" t="s">
        <v>2</v>
      </c>
      <c r="G46" s="44" t="str">
        <f t="shared" si="2"/>
        <v> </v>
      </c>
      <c r="H46" s="8" t="s">
        <v>19</v>
      </c>
      <c r="I46" s="8" t="s">
        <v>2</v>
      </c>
      <c r="J46" s="37" t="s">
        <v>2</v>
      </c>
      <c r="K46" s="44" t="s">
        <v>2</v>
      </c>
      <c r="L46" s="8" t="s">
        <v>19</v>
      </c>
      <c r="M46" s="8" t="s">
        <v>2</v>
      </c>
      <c r="N46" s="8" t="s">
        <v>2</v>
      </c>
      <c r="O46" s="40"/>
    </row>
    <row r="47" spans="1:15" ht="29.25" customHeight="1">
      <c r="A47" s="8" t="s">
        <v>2</v>
      </c>
      <c r="B47" s="39">
        <v>602400</v>
      </c>
      <c r="C47" s="36" t="s">
        <v>23</v>
      </c>
      <c r="D47" s="8" t="s">
        <v>19</v>
      </c>
      <c r="E47" s="37">
        <v>0</v>
      </c>
      <c r="F47" s="37">
        <f>E47</f>
        <v>0</v>
      </c>
      <c r="G47" s="44">
        <f t="shared" si="2"/>
        <v>0</v>
      </c>
      <c r="H47" s="8" t="s">
        <v>19</v>
      </c>
      <c r="I47" s="37">
        <v>0</v>
      </c>
      <c r="J47" s="37">
        <v>0</v>
      </c>
      <c r="K47" s="44">
        <v>0</v>
      </c>
      <c r="L47" s="8" t="s">
        <v>19</v>
      </c>
      <c r="M47" s="8" t="s">
        <v>2</v>
      </c>
      <c r="N47" s="8" t="s">
        <v>2</v>
      </c>
      <c r="O47" s="40"/>
    </row>
    <row r="48" spans="1:15" ht="20.25" customHeight="1">
      <c r="A48" s="8" t="s">
        <v>2</v>
      </c>
      <c r="B48" s="39">
        <v>602100</v>
      </c>
      <c r="C48" s="36" t="s">
        <v>24</v>
      </c>
      <c r="D48" s="8" t="s">
        <v>19</v>
      </c>
      <c r="E48" s="8" t="s">
        <v>2</v>
      </c>
      <c r="F48" s="8" t="s">
        <v>2</v>
      </c>
      <c r="G48" s="14" t="str">
        <f t="shared" si="2"/>
        <v> </v>
      </c>
      <c r="H48" s="8" t="s">
        <v>19</v>
      </c>
      <c r="I48" s="8" t="s">
        <v>19</v>
      </c>
      <c r="J48" s="8" t="s">
        <v>19</v>
      </c>
      <c r="K48" s="8" t="s">
        <v>19</v>
      </c>
      <c r="L48" s="8" t="s">
        <v>19</v>
      </c>
      <c r="M48" s="8" t="s">
        <v>19</v>
      </c>
      <c r="N48" s="8" t="s">
        <v>19</v>
      </c>
      <c r="O48" s="8" t="s">
        <v>19</v>
      </c>
    </row>
    <row r="49" spans="1:15" ht="20.25" customHeight="1">
      <c r="A49" s="8" t="s">
        <v>2</v>
      </c>
      <c r="B49" s="39">
        <v>602200</v>
      </c>
      <c r="C49" s="36" t="s">
        <v>25</v>
      </c>
      <c r="D49" s="8" t="s">
        <v>19</v>
      </c>
      <c r="E49" s="8" t="s">
        <v>2</v>
      </c>
      <c r="F49" s="8" t="s">
        <v>2</v>
      </c>
      <c r="G49" s="14" t="str">
        <f t="shared" si="2"/>
        <v> </v>
      </c>
      <c r="H49" s="8" t="s">
        <v>19</v>
      </c>
      <c r="I49" s="8" t="s">
        <v>19</v>
      </c>
      <c r="J49" s="8" t="s">
        <v>19</v>
      </c>
      <c r="K49" s="8" t="s">
        <v>19</v>
      </c>
      <c r="L49" s="8" t="s">
        <v>19</v>
      </c>
      <c r="M49" s="8" t="s">
        <v>19</v>
      </c>
      <c r="N49" s="8" t="s">
        <v>19</v>
      </c>
      <c r="O49" s="8" t="s">
        <v>19</v>
      </c>
    </row>
    <row r="50" spans="1:15" s="17" customFormat="1" ht="24.75" customHeight="1">
      <c r="A50" s="14" t="s">
        <v>2</v>
      </c>
      <c r="B50" s="14" t="s">
        <v>2</v>
      </c>
      <c r="C50" s="15" t="s">
        <v>4</v>
      </c>
      <c r="D50" s="42">
        <f>D28</f>
        <v>0</v>
      </c>
      <c r="E50" s="42">
        <f aca="true" t="shared" si="3" ref="E50:N50">E28</f>
        <v>0</v>
      </c>
      <c r="F50" s="42">
        <f t="shared" si="3"/>
        <v>0</v>
      </c>
      <c r="G50" s="42">
        <f t="shared" si="3"/>
        <v>0</v>
      </c>
      <c r="H50" s="41">
        <f>H28+H39</f>
        <v>1250</v>
      </c>
      <c r="I50" s="41">
        <f t="shared" si="3"/>
        <v>0</v>
      </c>
      <c r="J50" s="41">
        <f t="shared" si="3"/>
        <v>0</v>
      </c>
      <c r="K50" s="41">
        <f>K28+K40</f>
        <v>1250</v>
      </c>
      <c r="L50" s="41">
        <f>L28+L39</f>
        <v>1599</v>
      </c>
      <c r="M50" s="41">
        <f t="shared" si="3"/>
        <v>0</v>
      </c>
      <c r="N50" s="41">
        <f t="shared" si="3"/>
        <v>0</v>
      </c>
      <c r="O50" s="41">
        <f>O28+O39</f>
        <v>1599</v>
      </c>
    </row>
  </sheetData>
  <sheetProtection/>
  <mergeCells count="22">
    <mergeCell ref="N1:O1"/>
    <mergeCell ref="L4:O4"/>
    <mergeCell ref="A10:O10"/>
    <mergeCell ref="A11:O11"/>
    <mergeCell ref="A18:O18"/>
    <mergeCell ref="L2:O2"/>
    <mergeCell ref="A15:O15"/>
    <mergeCell ref="A12:O12"/>
    <mergeCell ref="A13:O13"/>
    <mergeCell ref="A14:O14"/>
    <mergeCell ref="A17:O17"/>
    <mergeCell ref="A16:O16"/>
    <mergeCell ref="A19:O19"/>
    <mergeCell ref="L24:O24"/>
    <mergeCell ref="A22:O22"/>
    <mergeCell ref="A24:A25"/>
    <mergeCell ref="B24:B25"/>
    <mergeCell ref="B20:O20"/>
    <mergeCell ref="A21:O21"/>
    <mergeCell ref="C24:C25"/>
    <mergeCell ref="D24:G24"/>
    <mergeCell ref="H24:K2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42"/>
  <sheetViews>
    <sheetView view="pageBreakPreview" zoomScaleSheetLayoutView="100" zoomScalePageLayoutView="0" workbookViewId="0" topLeftCell="A1">
      <pane xSplit="2" ySplit="5" topLeftCell="E30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F46" sqref="F46"/>
    </sheetView>
  </sheetViews>
  <sheetFormatPr defaultColWidth="9.140625" defaultRowHeight="15"/>
  <cols>
    <col min="2" max="2" width="54.28125" style="0" customWidth="1"/>
    <col min="3" max="3" width="11.140625" style="0" customWidth="1"/>
    <col min="4" max="4" width="18.00390625" style="0" customWidth="1"/>
    <col min="5" max="8" width="15.8515625" style="0" customWidth="1"/>
  </cols>
  <sheetData>
    <row r="1" spans="1:8" ht="15.75" customHeight="1">
      <c r="A1" s="135" t="s">
        <v>139</v>
      </c>
      <c r="B1" s="135"/>
      <c r="C1" s="135"/>
      <c r="D1" s="135"/>
      <c r="E1" s="135"/>
      <c r="F1" s="135"/>
      <c r="G1" s="135"/>
      <c r="H1" s="135"/>
    </row>
    <row r="2" spans="1:8" ht="15.75">
      <c r="A2" s="12"/>
      <c r="H2" s="11" t="s">
        <v>178</v>
      </c>
    </row>
    <row r="3" spans="1:8" ht="15.75">
      <c r="A3" s="129" t="s">
        <v>0</v>
      </c>
      <c r="B3" s="129" t="s">
        <v>33</v>
      </c>
      <c r="C3" s="129" t="s">
        <v>76</v>
      </c>
      <c r="D3" s="129" t="s">
        <v>34</v>
      </c>
      <c r="E3" s="129" t="s">
        <v>104</v>
      </c>
      <c r="F3" s="129"/>
      <c r="G3" s="129" t="s">
        <v>131</v>
      </c>
      <c r="H3" s="129"/>
    </row>
    <row r="4" spans="1:8" ht="31.5">
      <c r="A4" s="129"/>
      <c r="B4" s="129"/>
      <c r="C4" s="129"/>
      <c r="D4" s="129"/>
      <c r="E4" s="8" t="s">
        <v>71</v>
      </c>
      <c r="F4" s="8" t="s">
        <v>72</v>
      </c>
      <c r="G4" s="8" t="s">
        <v>71</v>
      </c>
      <c r="H4" s="8" t="s">
        <v>72</v>
      </c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25.5">
      <c r="A6" s="34">
        <v>212140</v>
      </c>
      <c r="B6" s="33" t="s">
        <v>186</v>
      </c>
      <c r="C6" s="8"/>
      <c r="D6" s="8"/>
      <c r="E6" s="8" t="s">
        <v>2</v>
      </c>
      <c r="F6" s="8" t="s">
        <v>2</v>
      </c>
      <c r="G6" s="8" t="s">
        <v>2</v>
      </c>
      <c r="H6" s="8" t="s">
        <v>2</v>
      </c>
    </row>
    <row r="7" spans="1:8" ht="15.75">
      <c r="A7" s="8" t="s">
        <v>2</v>
      </c>
      <c r="B7" s="9" t="s">
        <v>17</v>
      </c>
      <c r="C7" s="8" t="s">
        <v>2</v>
      </c>
      <c r="D7" s="8" t="s">
        <v>2</v>
      </c>
      <c r="E7" s="8" t="s">
        <v>2</v>
      </c>
      <c r="F7" s="8" t="s">
        <v>2</v>
      </c>
      <c r="G7" s="8" t="s">
        <v>2</v>
      </c>
      <c r="H7" s="8" t="s">
        <v>2</v>
      </c>
    </row>
    <row r="8" spans="1:8" ht="27.75" customHeight="1">
      <c r="A8" s="34" t="s">
        <v>188</v>
      </c>
      <c r="B8" s="33" t="s">
        <v>189</v>
      </c>
      <c r="C8" s="8"/>
      <c r="D8" s="8"/>
      <c r="E8" s="8"/>
      <c r="F8" s="8"/>
      <c r="G8" s="8"/>
      <c r="H8" s="8"/>
    </row>
    <row r="9" spans="1:8" ht="15.75">
      <c r="A9" s="8" t="s">
        <v>2</v>
      </c>
      <c r="B9" s="9" t="s">
        <v>31</v>
      </c>
      <c r="C9" s="8" t="s">
        <v>2</v>
      </c>
      <c r="D9" s="8" t="s">
        <v>2</v>
      </c>
      <c r="E9" s="8"/>
      <c r="F9" s="8"/>
      <c r="G9" s="8"/>
      <c r="H9" s="8"/>
    </row>
    <row r="10" spans="1:8" ht="20.25" customHeight="1">
      <c r="A10" s="8"/>
      <c r="B10" s="48" t="s">
        <v>193</v>
      </c>
      <c r="C10" s="8"/>
      <c r="D10" s="8"/>
      <c r="E10" s="8"/>
      <c r="F10" s="8"/>
      <c r="G10" s="8"/>
      <c r="H10" s="8"/>
    </row>
    <row r="11" spans="1:8" ht="15.75">
      <c r="A11" s="8"/>
      <c r="B11" s="64" t="s">
        <v>194</v>
      </c>
      <c r="C11" s="68"/>
      <c r="D11" s="68"/>
      <c r="E11" s="52"/>
      <c r="F11" s="111"/>
      <c r="G11" s="52"/>
      <c r="H11" s="8"/>
    </row>
    <row r="12" spans="1:8" ht="31.5" customHeight="1">
      <c r="A12" s="8"/>
      <c r="B12" s="66" t="s">
        <v>195</v>
      </c>
      <c r="C12" s="71" t="s">
        <v>219</v>
      </c>
      <c r="D12" s="71" t="s">
        <v>220</v>
      </c>
      <c r="E12" s="112">
        <v>971.1</v>
      </c>
      <c r="F12" s="111"/>
      <c r="G12" s="112">
        <v>1019.6</v>
      </c>
      <c r="H12" s="8"/>
    </row>
    <row r="13" spans="1:8" ht="15.75">
      <c r="A13" s="8"/>
      <c r="B13" s="67" t="s">
        <v>196</v>
      </c>
      <c r="C13" s="72"/>
      <c r="D13" s="72"/>
      <c r="E13" s="52"/>
      <c r="F13" s="111"/>
      <c r="G13" s="52"/>
      <c r="H13" s="8"/>
    </row>
    <row r="14" spans="1:8" ht="31.5">
      <c r="A14" s="8"/>
      <c r="B14" s="66" t="s">
        <v>197</v>
      </c>
      <c r="C14" s="71" t="s">
        <v>180</v>
      </c>
      <c r="D14" s="71" t="s">
        <v>221</v>
      </c>
      <c r="E14" s="112">
        <v>263</v>
      </c>
      <c r="F14" s="111"/>
      <c r="G14" s="112">
        <v>263</v>
      </c>
      <c r="H14" s="8"/>
    </row>
    <row r="15" spans="1:8" ht="15.75">
      <c r="A15" s="8"/>
      <c r="B15" s="67" t="s">
        <v>198</v>
      </c>
      <c r="C15" s="72"/>
      <c r="D15" s="72"/>
      <c r="E15" s="112"/>
      <c r="F15" s="111"/>
      <c r="G15" s="112"/>
      <c r="H15" s="8"/>
    </row>
    <row r="16" spans="1:8" ht="31.5">
      <c r="A16" s="8"/>
      <c r="B16" s="66" t="s">
        <v>199</v>
      </c>
      <c r="C16" s="71" t="s">
        <v>222</v>
      </c>
      <c r="D16" s="71" t="s">
        <v>221</v>
      </c>
      <c r="E16" s="112">
        <v>100</v>
      </c>
      <c r="F16" s="111"/>
      <c r="G16" s="112">
        <v>100</v>
      </c>
      <c r="H16" s="8"/>
    </row>
    <row r="17" spans="1:8" ht="15.75">
      <c r="A17" s="8"/>
      <c r="B17" s="67" t="s">
        <v>200</v>
      </c>
      <c r="C17" s="72"/>
      <c r="D17" s="72"/>
      <c r="E17" s="112"/>
      <c r="F17" s="111"/>
      <c r="G17" s="112"/>
      <c r="H17" s="8"/>
    </row>
    <row r="18" spans="1:8" ht="31.5">
      <c r="A18" s="8"/>
      <c r="B18" s="66" t="s">
        <v>201</v>
      </c>
      <c r="C18" s="71" t="s">
        <v>222</v>
      </c>
      <c r="D18" s="71" t="s">
        <v>221</v>
      </c>
      <c r="E18" s="112">
        <v>100</v>
      </c>
      <c r="F18" s="111"/>
      <c r="G18" s="112">
        <v>100</v>
      </c>
      <c r="H18" s="8"/>
    </row>
    <row r="19" spans="1:8" ht="15.75">
      <c r="A19" s="8"/>
      <c r="B19" s="9" t="s">
        <v>26</v>
      </c>
      <c r="C19" s="69"/>
      <c r="D19" s="70"/>
      <c r="E19" s="52"/>
      <c r="F19" s="111"/>
      <c r="G19" s="52"/>
      <c r="H19" s="8"/>
    </row>
    <row r="20" spans="1:8" ht="30" customHeight="1">
      <c r="A20" s="34" t="s">
        <v>190</v>
      </c>
      <c r="B20" s="33" t="s">
        <v>191</v>
      </c>
      <c r="C20" s="80"/>
      <c r="D20" s="81"/>
      <c r="E20" s="52"/>
      <c r="F20" s="111"/>
      <c r="G20" s="52"/>
      <c r="H20" s="8"/>
    </row>
    <row r="21" spans="1:8" ht="15.75">
      <c r="A21" s="8"/>
      <c r="B21" s="63" t="s">
        <v>31</v>
      </c>
      <c r="C21" s="80"/>
      <c r="D21" s="81"/>
      <c r="E21" s="52"/>
      <c r="F21" s="111"/>
      <c r="G21" s="52"/>
      <c r="H21" s="8"/>
    </row>
    <row r="22" spans="1:8" ht="24.75" customHeight="1">
      <c r="A22" s="8"/>
      <c r="B22" s="78" t="s">
        <v>202</v>
      </c>
      <c r="C22" s="82"/>
      <c r="D22" s="82"/>
      <c r="E22" s="52"/>
      <c r="F22" s="111"/>
      <c r="G22" s="52"/>
      <c r="H22" s="8"/>
    </row>
    <row r="23" spans="1:8" ht="15.75">
      <c r="A23" s="39" t="s">
        <v>2</v>
      </c>
      <c r="B23" s="48" t="s">
        <v>231</v>
      </c>
      <c r="C23" s="39" t="s">
        <v>2</v>
      </c>
      <c r="D23" s="39" t="s">
        <v>2</v>
      </c>
      <c r="E23" s="39" t="s">
        <v>2</v>
      </c>
      <c r="F23" s="39" t="s">
        <v>2</v>
      </c>
      <c r="G23" s="39" t="s">
        <v>2</v>
      </c>
      <c r="H23" s="8"/>
    </row>
    <row r="24" spans="1:8" ht="28.5" customHeight="1">
      <c r="A24" s="111"/>
      <c r="B24" s="36" t="s">
        <v>232</v>
      </c>
      <c r="C24" s="117" t="s">
        <v>225</v>
      </c>
      <c r="D24" s="117" t="s">
        <v>258</v>
      </c>
      <c r="E24" s="125">
        <f>'Ф-2  (5.2)'!D19</f>
        <v>731.868</v>
      </c>
      <c r="F24" s="8" t="s">
        <v>2</v>
      </c>
      <c r="G24" s="125">
        <f>'Ф-2  (5.2)'!H19</f>
        <v>768.4614000000001</v>
      </c>
      <c r="H24" s="8"/>
    </row>
    <row r="25" spans="1:8" ht="15.75">
      <c r="A25" s="111"/>
      <c r="B25" s="114" t="s">
        <v>235</v>
      </c>
      <c r="C25" s="117" t="s">
        <v>179</v>
      </c>
      <c r="D25" s="117" t="s">
        <v>238</v>
      </c>
      <c r="E25" s="39">
        <v>1</v>
      </c>
      <c r="F25" s="8" t="s">
        <v>2</v>
      </c>
      <c r="G25" s="39">
        <v>1</v>
      </c>
      <c r="H25" s="8"/>
    </row>
    <row r="26" spans="1:8" ht="15.75">
      <c r="A26" s="111"/>
      <c r="B26" s="114" t="s">
        <v>237</v>
      </c>
      <c r="C26" s="117"/>
      <c r="D26" s="117"/>
      <c r="E26" s="39">
        <v>34</v>
      </c>
      <c r="F26" s="8"/>
      <c r="G26" s="39">
        <v>34</v>
      </c>
      <c r="H26" s="8"/>
    </row>
    <row r="27" spans="1:8" ht="15.75">
      <c r="A27" s="115" t="s">
        <v>2</v>
      </c>
      <c r="B27" s="116" t="s">
        <v>248</v>
      </c>
      <c r="C27" s="115" t="s">
        <v>2</v>
      </c>
      <c r="D27" s="115"/>
      <c r="E27" s="39"/>
      <c r="F27" s="39"/>
      <c r="G27" s="39"/>
      <c r="H27" s="8"/>
    </row>
    <row r="28" spans="1:8" ht="38.25">
      <c r="A28" s="115"/>
      <c r="B28" s="114" t="s">
        <v>259</v>
      </c>
      <c r="C28" s="117" t="s">
        <v>225</v>
      </c>
      <c r="D28" s="115"/>
      <c r="E28" s="39">
        <v>13.4</v>
      </c>
      <c r="F28" s="39"/>
      <c r="G28" s="39">
        <v>13.4</v>
      </c>
      <c r="H28" s="8"/>
    </row>
    <row r="29" spans="1:8" ht="25.5" customHeight="1">
      <c r="A29" s="115"/>
      <c r="B29" s="114" t="s">
        <v>244</v>
      </c>
      <c r="C29" s="115"/>
      <c r="D29" s="115"/>
      <c r="E29" s="39"/>
      <c r="F29" s="39"/>
      <c r="G29" s="39"/>
      <c r="H29" s="8"/>
    </row>
    <row r="30" spans="1:8" ht="15" customHeight="1">
      <c r="A30" s="115"/>
      <c r="B30" s="115" t="s">
        <v>208</v>
      </c>
      <c r="C30" s="115" t="s">
        <v>180</v>
      </c>
      <c r="D30" s="115"/>
      <c r="E30" s="39">
        <v>13.521</v>
      </c>
      <c r="F30" s="39"/>
      <c r="G30" s="39">
        <v>13.521</v>
      </c>
      <c r="H30" s="8"/>
    </row>
    <row r="31" spans="1:8" ht="15" customHeight="1">
      <c r="A31" s="115"/>
      <c r="B31" s="115" t="s">
        <v>246</v>
      </c>
      <c r="C31" s="115" t="s">
        <v>180</v>
      </c>
      <c r="D31" s="115"/>
      <c r="E31" s="39">
        <v>1.971</v>
      </c>
      <c r="F31" s="39"/>
      <c r="G31" s="39">
        <v>1.971</v>
      </c>
      <c r="H31" s="8"/>
    </row>
    <row r="32" spans="1:8" ht="15" customHeight="1">
      <c r="A32" s="115"/>
      <c r="B32" s="115" t="s">
        <v>210</v>
      </c>
      <c r="C32" s="115" t="s">
        <v>180</v>
      </c>
      <c r="D32" s="115"/>
      <c r="E32" s="39">
        <v>0.307</v>
      </c>
      <c r="F32" s="39"/>
      <c r="G32" s="39">
        <v>0.307</v>
      </c>
      <c r="H32" s="8"/>
    </row>
    <row r="33" spans="1:8" ht="17.25" customHeight="1">
      <c r="A33" s="115"/>
      <c r="B33" s="114" t="s">
        <v>247</v>
      </c>
      <c r="C33" s="115" t="s">
        <v>225</v>
      </c>
      <c r="D33" s="115"/>
      <c r="E33" s="39">
        <v>16.078</v>
      </c>
      <c r="F33" s="39"/>
      <c r="G33" s="39">
        <v>16.078</v>
      </c>
      <c r="H33" s="8"/>
    </row>
    <row r="34" spans="1:8" ht="15.75">
      <c r="A34" s="115" t="s">
        <v>2</v>
      </c>
      <c r="B34" s="116" t="s">
        <v>248</v>
      </c>
      <c r="C34" s="115" t="s">
        <v>2</v>
      </c>
      <c r="D34" s="115"/>
      <c r="E34" s="39"/>
      <c r="F34" s="39"/>
      <c r="G34" s="39"/>
      <c r="H34" s="8"/>
    </row>
    <row r="35" spans="1:8" ht="25.5">
      <c r="A35" s="115"/>
      <c r="B35" s="114" t="s">
        <v>249</v>
      </c>
      <c r="C35" s="115" t="s">
        <v>227</v>
      </c>
      <c r="D35" s="115"/>
      <c r="E35" s="120">
        <v>43</v>
      </c>
      <c r="F35" s="39"/>
      <c r="G35" s="120">
        <v>43</v>
      </c>
      <c r="H35" s="8"/>
    </row>
    <row r="36" spans="1:8" ht="15.75">
      <c r="A36" s="115"/>
      <c r="B36" s="114" t="s">
        <v>250</v>
      </c>
      <c r="C36" s="115" t="s">
        <v>225</v>
      </c>
      <c r="D36" s="115"/>
      <c r="E36" s="123">
        <v>472</v>
      </c>
      <c r="F36" s="39"/>
      <c r="G36" s="123">
        <v>472</v>
      </c>
      <c r="H36" s="8"/>
    </row>
    <row r="37" spans="1:8" ht="44.25" customHeight="1">
      <c r="A37" s="115"/>
      <c r="B37" s="114" t="s">
        <v>251</v>
      </c>
      <c r="C37" s="115" t="s">
        <v>180</v>
      </c>
      <c r="D37" s="115"/>
      <c r="E37" s="39">
        <v>465</v>
      </c>
      <c r="F37" s="39"/>
      <c r="G37" s="39">
        <v>465</v>
      </c>
      <c r="H37" s="8"/>
    </row>
    <row r="38" spans="1:8" ht="15.75">
      <c r="A38" s="115" t="s">
        <v>2</v>
      </c>
      <c r="B38" s="116" t="s">
        <v>252</v>
      </c>
      <c r="C38" s="115" t="s">
        <v>2</v>
      </c>
      <c r="D38" s="115"/>
      <c r="E38" s="39" t="s">
        <v>2</v>
      </c>
      <c r="F38" s="39" t="s">
        <v>2</v>
      </c>
      <c r="G38" s="39" t="s">
        <v>2</v>
      </c>
      <c r="H38" s="8"/>
    </row>
    <row r="39" spans="1:8" ht="15.75">
      <c r="A39" s="124"/>
      <c r="B39" s="114" t="s">
        <v>253</v>
      </c>
      <c r="C39" s="111" t="s">
        <v>222</v>
      </c>
      <c r="D39" s="111"/>
      <c r="E39" s="122">
        <v>1</v>
      </c>
      <c r="F39" s="115"/>
      <c r="G39" s="122">
        <v>1</v>
      </c>
      <c r="H39" s="57"/>
    </row>
    <row r="40" spans="1:8" ht="25.5">
      <c r="A40" s="124"/>
      <c r="B40" s="114" t="s">
        <v>255</v>
      </c>
      <c r="C40" s="111" t="s">
        <v>222</v>
      </c>
      <c r="D40" s="111"/>
      <c r="E40" s="127">
        <v>92.2</v>
      </c>
      <c r="F40" s="115"/>
      <c r="G40" s="127">
        <v>92.2</v>
      </c>
      <c r="H40" s="57"/>
    </row>
    <row r="41" spans="1:8" ht="35.25" customHeight="1">
      <c r="A41" s="124"/>
      <c r="B41" s="114" t="s">
        <v>256</v>
      </c>
      <c r="C41" s="111" t="s">
        <v>222</v>
      </c>
      <c r="D41" s="111"/>
      <c r="E41" s="126">
        <v>78.8</v>
      </c>
      <c r="F41" s="115"/>
      <c r="G41" s="126">
        <v>78.8</v>
      </c>
      <c r="H41" s="57"/>
    </row>
    <row r="42" spans="1:8" ht="27.75" customHeight="1">
      <c r="A42" s="124"/>
      <c r="B42" s="114" t="s">
        <v>257</v>
      </c>
      <c r="C42" s="111" t="s">
        <v>222</v>
      </c>
      <c r="D42" s="111"/>
      <c r="E42" s="126">
        <v>101.9</v>
      </c>
      <c r="F42" s="115"/>
      <c r="G42" s="126">
        <v>101.9</v>
      </c>
      <c r="H42" s="57"/>
    </row>
  </sheetData>
  <sheetProtection/>
  <mergeCells count="7">
    <mergeCell ref="G3:H3"/>
    <mergeCell ref="A1:H1"/>
    <mergeCell ref="A3:A4"/>
    <mergeCell ref="B3:B4"/>
    <mergeCell ref="C3:C4"/>
    <mergeCell ref="D3:D4"/>
    <mergeCell ref="E3:F3"/>
  </mergeCells>
  <printOptions/>
  <pageMargins left="0.2362204724409449" right="0.2362204724409449" top="0.5511811023622047" bottom="0.5511811023622047" header="0.31496062992125984" footer="0.31496062992125984"/>
  <pageSetup fitToHeight="18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zoomScale="85" zoomScaleNormal="85" zoomScalePageLayoutView="0" workbookViewId="0" topLeftCell="A1">
      <pane xSplit="2" ySplit="5" topLeftCell="F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I19" sqref="I19"/>
    </sheetView>
  </sheetViews>
  <sheetFormatPr defaultColWidth="9.140625" defaultRowHeight="15"/>
  <cols>
    <col min="2" max="2" width="36.57421875" style="0" customWidth="1"/>
    <col min="3" max="12" width="13.140625" style="0" customWidth="1"/>
  </cols>
  <sheetData>
    <row r="1" spans="1:12" ht="15.75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>
      <c r="A2" s="12"/>
      <c r="L2" s="11" t="s">
        <v>178</v>
      </c>
    </row>
    <row r="3" spans="1:12" ht="15.75">
      <c r="A3" s="129" t="s">
        <v>0</v>
      </c>
      <c r="B3" s="129" t="s">
        <v>38</v>
      </c>
      <c r="C3" s="129" t="s">
        <v>127</v>
      </c>
      <c r="D3" s="129"/>
      <c r="E3" s="129" t="s">
        <v>128</v>
      </c>
      <c r="F3" s="129"/>
      <c r="G3" s="129" t="s">
        <v>129</v>
      </c>
      <c r="H3" s="129"/>
      <c r="I3" s="129" t="s">
        <v>104</v>
      </c>
      <c r="J3" s="129"/>
      <c r="K3" s="129" t="s">
        <v>131</v>
      </c>
      <c r="L3" s="129"/>
    </row>
    <row r="4" spans="1:12" ht="31.5">
      <c r="A4" s="129"/>
      <c r="B4" s="129"/>
      <c r="C4" s="8" t="s">
        <v>71</v>
      </c>
      <c r="D4" s="8" t="s">
        <v>72</v>
      </c>
      <c r="E4" s="8" t="s">
        <v>71</v>
      </c>
      <c r="F4" s="8" t="s">
        <v>72</v>
      </c>
      <c r="G4" s="8" t="s">
        <v>71</v>
      </c>
      <c r="H4" s="8" t="s">
        <v>72</v>
      </c>
      <c r="I4" s="8" t="s">
        <v>71</v>
      </c>
      <c r="J4" s="8" t="s">
        <v>72</v>
      </c>
      <c r="K4" s="8" t="s">
        <v>71</v>
      </c>
      <c r="L4" s="8" t="s">
        <v>72</v>
      </c>
    </row>
    <row r="5" spans="1:12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ht="25.5">
      <c r="A6" s="34" t="s">
        <v>187</v>
      </c>
      <c r="B6" s="33" t="s">
        <v>186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</row>
    <row r="7" spans="1:12" ht="15.75">
      <c r="A7" s="8" t="s">
        <v>2</v>
      </c>
      <c r="B7" s="9" t="s">
        <v>17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</row>
    <row r="8" spans="1:12" ht="38.25">
      <c r="A8" s="34" t="s">
        <v>188</v>
      </c>
      <c r="B8" s="33" t="s">
        <v>189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</row>
    <row r="9" spans="1:12" ht="15.75">
      <c r="A9" s="34" t="s">
        <v>2</v>
      </c>
      <c r="B9" s="9" t="s">
        <v>26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</row>
    <row r="10" spans="1:12" ht="38.25">
      <c r="A10" s="34" t="s">
        <v>190</v>
      </c>
      <c r="B10" s="33" t="s">
        <v>191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</row>
    <row r="11" spans="1:12" s="17" customFormat="1" ht="15.75">
      <c r="A11" s="14" t="s">
        <v>2</v>
      </c>
      <c r="B11" s="15" t="s">
        <v>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</row>
    <row r="12" spans="1:12" ht="63">
      <c r="A12" s="8" t="s">
        <v>2</v>
      </c>
      <c r="B12" s="20" t="s">
        <v>39</v>
      </c>
      <c r="C12" s="8" t="s">
        <v>19</v>
      </c>
      <c r="D12" s="8" t="s">
        <v>2</v>
      </c>
      <c r="E12" s="8" t="s">
        <v>19</v>
      </c>
      <c r="F12" s="8" t="s">
        <v>2</v>
      </c>
      <c r="G12" s="8" t="s">
        <v>19</v>
      </c>
      <c r="H12" s="8" t="s">
        <v>2</v>
      </c>
      <c r="I12" s="8" t="s">
        <v>19</v>
      </c>
      <c r="J12" s="8" t="s">
        <v>2</v>
      </c>
      <c r="K12" s="8" t="s">
        <v>19</v>
      </c>
      <c r="L12" s="8" t="s">
        <v>2</v>
      </c>
    </row>
  </sheetData>
  <sheetProtection/>
  <mergeCells count="8">
    <mergeCell ref="A1:L1"/>
    <mergeCell ref="I3:J3"/>
    <mergeCell ref="K3:L3"/>
    <mergeCell ref="A3:A4"/>
    <mergeCell ref="B3:B4"/>
    <mergeCell ref="C3:D3"/>
    <mergeCell ref="E3:F3"/>
    <mergeCell ref="G3:H3"/>
  </mergeCells>
  <printOptions/>
  <pageMargins left="0.2362204724409449" right="0.2362204724409449" top="0.7480314960629921" bottom="0.7480314960629921" header="0.31496062992125984" footer="0.31496062992125984"/>
  <pageSetup fitToHeight="23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3"/>
  <sheetViews>
    <sheetView zoomScalePageLayoutView="0" workbookViewId="0" topLeftCell="A1">
      <pane xSplit="2" ySplit="6" topLeftCell="H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C7" sqref="C7:P12"/>
    </sheetView>
  </sheetViews>
  <sheetFormatPr defaultColWidth="9.140625" defaultRowHeight="15"/>
  <cols>
    <col min="1" max="1" width="9.140625" style="10" customWidth="1"/>
    <col min="2" max="2" width="26.421875" style="10" customWidth="1"/>
    <col min="3" max="16" width="9.7109375" style="10" customWidth="1"/>
    <col min="17" max="16384" width="9.140625" style="10" customWidth="1"/>
  </cols>
  <sheetData>
    <row r="1" spans="1:12" ht="15.75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6" ht="15.75">
      <c r="A2" s="12"/>
      <c r="P2" s="11" t="s">
        <v>178</v>
      </c>
    </row>
    <row r="3" spans="1:16" ht="15.75">
      <c r="A3" s="129" t="s">
        <v>0</v>
      </c>
      <c r="B3" s="129" t="s">
        <v>41</v>
      </c>
      <c r="C3" s="129" t="s">
        <v>127</v>
      </c>
      <c r="D3" s="129"/>
      <c r="E3" s="129"/>
      <c r="F3" s="129"/>
      <c r="G3" s="129" t="s">
        <v>140</v>
      </c>
      <c r="H3" s="129"/>
      <c r="I3" s="129"/>
      <c r="J3" s="129"/>
      <c r="K3" s="129" t="s">
        <v>102</v>
      </c>
      <c r="L3" s="129"/>
      <c r="M3" s="129" t="s">
        <v>103</v>
      </c>
      <c r="N3" s="129"/>
      <c r="O3" s="129" t="s">
        <v>123</v>
      </c>
      <c r="P3" s="129"/>
    </row>
    <row r="4" spans="1:16" ht="15.75">
      <c r="A4" s="129"/>
      <c r="B4" s="129"/>
      <c r="C4" s="129" t="s">
        <v>35</v>
      </c>
      <c r="D4" s="129"/>
      <c r="E4" s="129" t="s">
        <v>36</v>
      </c>
      <c r="F4" s="129"/>
      <c r="G4" s="129" t="s">
        <v>35</v>
      </c>
      <c r="H4" s="129"/>
      <c r="I4" s="129" t="s">
        <v>36</v>
      </c>
      <c r="J4" s="129"/>
      <c r="K4" s="147" t="s">
        <v>71</v>
      </c>
      <c r="L4" s="147" t="s">
        <v>72</v>
      </c>
      <c r="M4" s="147" t="s">
        <v>71</v>
      </c>
      <c r="N4" s="147" t="s">
        <v>72</v>
      </c>
      <c r="O4" s="147" t="s">
        <v>71</v>
      </c>
      <c r="P4" s="147" t="s">
        <v>72</v>
      </c>
    </row>
    <row r="5" spans="1:16" ht="31.5">
      <c r="A5" s="129"/>
      <c r="B5" s="129"/>
      <c r="C5" s="8" t="s">
        <v>77</v>
      </c>
      <c r="D5" s="8" t="s">
        <v>78</v>
      </c>
      <c r="E5" s="8" t="s">
        <v>77</v>
      </c>
      <c r="F5" s="8" t="s">
        <v>78</v>
      </c>
      <c r="G5" s="8" t="s">
        <v>77</v>
      </c>
      <c r="H5" s="8" t="s">
        <v>78</v>
      </c>
      <c r="I5" s="8" t="s">
        <v>77</v>
      </c>
      <c r="J5" s="8" t="s">
        <v>78</v>
      </c>
      <c r="K5" s="148"/>
      <c r="L5" s="148"/>
      <c r="M5" s="148"/>
      <c r="N5" s="148"/>
      <c r="O5" s="148"/>
      <c r="P5" s="148"/>
    </row>
    <row r="6" spans="1:16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ht="38.25">
      <c r="A7" s="34" t="s">
        <v>187</v>
      </c>
      <c r="B7" s="33" t="s">
        <v>186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</row>
    <row r="8" spans="1:16" ht="15.75">
      <c r="A8" s="8" t="s">
        <v>2</v>
      </c>
      <c r="B8" s="9" t="s">
        <v>17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</row>
    <row r="9" spans="1:16" ht="51">
      <c r="A9" s="34" t="s">
        <v>188</v>
      </c>
      <c r="B9" s="33" t="s">
        <v>189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34" t="s">
        <v>2</v>
      </c>
      <c r="B10" s="9" t="s">
        <v>26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</row>
    <row r="11" spans="1:16" ht="51">
      <c r="A11" s="34" t="s">
        <v>190</v>
      </c>
      <c r="B11" s="33" t="s">
        <v>191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</row>
    <row r="12" spans="1:16" ht="31.5">
      <c r="A12" s="8" t="s">
        <v>2</v>
      </c>
      <c r="B12" s="20" t="s">
        <v>42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</row>
    <row r="13" spans="1:16" ht="63">
      <c r="A13" s="8" t="s">
        <v>2</v>
      </c>
      <c r="B13" s="20" t="s">
        <v>43</v>
      </c>
      <c r="C13" s="8" t="s">
        <v>19</v>
      </c>
      <c r="D13" s="8" t="s">
        <v>19</v>
      </c>
      <c r="E13" s="8" t="s">
        <v>2</v>
      </c>
      <c r="F13" s="8" t="s">
        <v>2</v>
      </c>
      <c r="G13" s="8" t="s">
        <v>19</v>
      </c>
      <c r="H13" s="8" t="s">
        <v>19</v>
      </c>
      <c r="I13" s="8" t="s">
        <v>2</v>
      </c>
      <c r="J13" s="8" t="s">
        <v>2</v>
      </c>
      <c r="K13" s="8" t="s">
        <v>19</v>
      </c>
      <c r="L13" s="8" t="s">
        <v>2</v>
      </c>
      <c r="M13" s="8" t="s">
        <v>19</v>
      </c>
      <c r="N13" s="8" t="s">
        <v>2</v>
      </c>
      <c r="O13" s="8" t="s">
        <v>19</v>
      </c>
      <c r="P13" s="8" t="s">
        <v>2</v>
      </c>
    </row>
  </sheetData>
  <sheetProtection/>
  <mergeCells count="18">
    <mergeCell ref="A1:L1"/>
    <mergeCell ref="A3:A5"/>
    <mergeCell ref="B3:B5"/>
    <mergeCell ref="C3:F3"/>
    <mergeCell ref="G3:J3"/>
    <mergeCell ref="K3:L3"/>
    <mergeCell ref="K4:K5"/>
    <mergeCell ref="L4:L5"/>
    <mergeCell ref="C4:D4"/>
    <mergeCell ref="E4:F4"/>
    <mergeCell ref="G4:H4"/>
    <mergeCell ref="I4:J4"/>
    <mergeCell ref="O4:O5"/>
    <mergeCell ref="P4:P5"/>
    <mergeCell ref="M3:N3"/>
    <mergeCell ref="O3:P3"/>
    <mergeCell ref="M4:M5"/>
    <mergeCell ref="N4:N5"/>
  </mergeCells>
  <printOptions/>
  <pageMargins left="0.2362204724409449" right="0.2362204724409449" top="0.7480314960629921" bottom="0.7480314960629921" header="0.31496062992125984" footer="0.31496062992125984"/>
  <pageSetup fitToHeight="18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6"/>
  <sheetViews>
    <sheetView zoomScalePageLayoutView="0" workbookViewId="0" topLeftCell="A1">
      <pane xSplit="4" ySplit="6" topLeftCell="E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9" sqref="A9"/>
    </sheetView>
  </sheetViews>
  <sheetFormatPr defaultColWidth="9.140625" defaultRowHeight="15"/>
  <cols>
    <col min="1" max="1" width="5.57421875" style="0" customWidth="1"/>
    <col min="2" max="2" width="36.57421875" style="0" customWidth="1"/>
    <col min="3" max="3" width="27.421875" style="0" customWidth="1"/>
    <col min="4" max="4" width="25.7109375" style="0" customWidth="1"/>
    <col min="5" max="5" width="11.8515625" style="0" customWidth="1"/>
    <col min="6" max="6" width="13.421875" style="0" customWidth="1"/>
    <col min="7" max="7" width="11.8515625" style="0" customWidth="1"/>
    <col min="8" max="8" width="13.421875" style="0" customWidth="1"/>
    <col min="9" max="9" width="11.8515625" style="0" customWidth="1"/>
    <col min="10" max="10" width="13.7109375" style="0" customWidth="1"/>
  </cols>
  <sheetData>
    <row r="1" spans="1:10" ht="15.75" customHeight="1">
      <c r="A1" s="135" t="s">
        <v>115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>
      <c r="A2" s="135" t="s">
        <v>141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2:10" ht="15">
      <c r="B3" s="21"/>
      <c r="C3" s="21"/>
      <c r="D3" s="21"/>
      <c r="E3" s="21"/>
      <c r="F3" s="21"/>
      <c r="G3" s="21"/>
      <c r="H3" s="11" t="s">
        <v>178</v>
      </c>
      <c r="I3" s="21"/>
      <c r="J3" s="10" t="s">
        <v>119</v>
      </c>
    </row>
    <row r="4" spans="1:10" ht="15.75">
      <c r="A4" s="147" t="s">
        <v>79</v>
      </c>
      <c r="B4" s="129" t="s">
        <v>44</v>
      </c>
      <c r="C4" s="129" t="s">
        <v>45</v>
      </c>
      <c r="D4" s="129" t="s">
        <v>46</v>
      </c>
      <c r="E4" s="129" t="s">
        <v>127</v>
      </c>
      <c r="F4" s="129"/>
      <c r="G4" s="129" t="s">
        <v>128</v>
      </c>
      <c r="H4" s="129"/>
      <c r="I4" s="129" t="s">
        <v>129</v>
      </c>
      <c r="J4" s="129"/>
    </row>
    <row r="5" spans="1:10" ht="31.5">
      <c r="A5" s="148"/>
      <c r="B5" s="129"/>
      <c r="C5" s="129"/>
      <c r="D5" s="129"/>
      <c r="E5" s="8" t="s">
        <v>71</v>
      </c>
      <c r="F5" s="8" t="s">
        <v>72</v>
      </c>
      <c r="G5" s="8" t="s">
        <v>71</v>
      </c>
      <c r="H5" s="8" t="s">
        <v>72</v>
      </c>
      <c r="I5" s="8" t="s">
        <v>71</v>
      </c>
      <c r="J5" s="8" t="s">
        <v>72</v>
      </c>
    </row>
    <row r="6" spans="1:10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25.5">
      <c r="A7" s="8">
        <v>1</v>
      </c>
      <c r="B7" s="35" t="s">
        <v>186</v>
      </c>
      <c r="C7" s="8"/>
      <c r="D7" s="8"/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</row>
    <row r="8" spans="1:10" ht="15.75">
      <c r="A8" s="8" t="s">
        <v>2</v>
      </c>
      <c r="B8" s="9" t="s">
        <v>17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</row>
    <row r="9" spans="1:10" ht="38.25">
      <c r="A9" s="34"/>
      <c r="B9" s="35" t="s">
        <v>189</v>
      </c>
      <c r="C9" s="8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</row>
    <row r="10" spans="1:10" ht="15.75">
      <c r="A10" s="8"/>
      <c r="B10" s="9" t="s">
        <v>31</v>
      </c>
      <c r="C10" s="8" t="s">
        <v>2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</row>
    <row r="11" spans="2:10" ht="25.5">
      <c r="B11" s="35" t="s">
        <v>193</v>
      </c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2</v>
      </c>
      <c r="J11" s="8" t="s">
        <v>2</v>
      </c>
    </row>
    <row r="12" spans="1:10" s="17" customFormat="1" ht="15.75">
      <c r="A12" s="8" t="s">
        <v>2</v>
      </c>
      <c r="B12" s="9" t="s">
        <v>26</v>
      </c>
      <c r="C12" s="14" t="s">
        <v>2</v>
      </c>
      <c r="D12" s="14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2</v>
      </c>
      <c r="J12" s="14" t="s">
        <v>2</v>
      </c>
    </row>
    <row r="13" spans="1:10" ht="38.25">
      <c r="A13" s="34"/>
      <c r="B13" s="35" t="s">
        <v>191</v>
      </c>
      <c r="C13" s="57"/>
      <c r="D13" s="57"/>
      <c r="E13" s="57"/>
      <c r="F13" s="57"/>
      <c r="G13" s="57"/>
      <c r="H13" s="57"/>
      <c r="I13" s="57"/>
      <c r="J13" s="57"/>
    </row>
    <row r="14" spans="1:10" ht="15.75">
      <c r="A14" s="8"/>
      <c r="B14" s="9" t="s">
        <v>31</v>
      </c>
      <c r="C14" s="57"/>
      <c r="D14" s="57"/>
      <c r="E14" s="57"/>
      <c r="F14" s="57"/>
      <c r="G14" s="57"/>
      <c r="H14" s="57"/>
      <c r="I14" s="57"/>
      <c r="J14" s="57"/>
    </row>
    <row r="15" spans="2:10" ht="38.25">
      <c r="B15" s="35" t="s">
        <v>202</v>
      </c>
      <c r="C15" s="57"/>
      <c r="D15" s="57"/>
      <c r="E15" s="57"/>
      <c r="F15" s="57"/>
      <c r="G15" s="57"/>
      <c r="H15" s="57"/>
      <c r="I15" s="57"/>
      <c r="J15" s="57"/>
    </row>
    <row r="16" spans="1:10" ht="15.75">
      <c r="A16" s="14" t="s">
        <v>2</v>
      </c>
      <c r="B16" s="15" t="s">
        <v>4</v>
      </c>
      <c r="C16" s="57"/>
      <c r="D16" s="57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</row>
  </sheetData>
  <sheetProtection/>
  <mergeCells count="9">
    <mergeCell ref="A1:J1"/>
    <mergeCell ref="B4:B5"/>
    <mergeCell ref="C4:C5"/>
    <mergeCell ref="D4:D5"/>
    <mergeCell ref="E4:F4"/>
    <mergeCell ref="G4:H4"/>
    <mergeCell ref="I4:J4"/>
    <mergeCell ref="A2:J2"/>
    <mergeCell ref="A4:A5"/>
  </mergeCells>
  <printOptions/>
  <pageMargins left="0.2362204724409449" right="0.2362204724409449" top="0.7480314960629921" bottom="0.7480314960629921" header="0.31496062992125984" footer="0.31496062992125984"/>
  <pageSetup fitToHeight="29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pane xSplit="4" ySplit="5" topLeftCell="E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B23" sqref="B23"/>
    </sheetView>
  </sheetViews>
  <sheetFormatPr defaultColWidth="9.140625" defaultRowHeight="15"/>
  <cols>
    <col min="1" max="1" width="3.7109375" style="0" bestFit="1" customWidth="1"/>
    <col min="2" max="2" width="51.00390625" style="0" customWidth="1"/>
    <col min="3" max="3" width="24.57421875" style="0" customWidth="1"/>
    <col min="4" max="4" width="32.140625" style="0" customWidth="1"/>
    <col min="5" max="8" width="12.7109375" style="0" customWidth="1"/>
  </cols>
  <sheetData>
    <row r="1" spans="1:8" ht="15.75">
      <c r="A1" s="135" t="s">
        <v>142</v>
      </c>
      <c r="B1" s="135"/>
      <c r="C1" s="135"/>
      <c r="D1" s="135"/>
      <c r="E1" s="135"/>
      <c r="F1" s="135"/>
      <c r="G1" s="135"/>
      <c r="H1" s="135"/>
    </row>
    <row r="2" spans="2:8" ht="15">
      <c r="B2" s="2"/>
      <c r="C2" s="2"/>
      <c r="D2" s="2"/>
      <c r="E2" s="2"/>
      <c r="F2" s="2"/>
      <c r="G2" s="2"/>
      <c r="H2" s="11" t="s">
        <v>178</v>
      </c>
    </row>
    <row r="3" spans="1:8" ht="15.75" customHeight="1">
      <c r="A3" s="147" t="s">
        <v>79</v>
      </c>
      <c r="B3" s="129" t="s">
        <v>44</v>
      </c>
      <c r="C3" s="129" t="s">
        <v>45</v>
      </c>
      <c r="D3" s="129" t="s">
        <v>46</v>
      </c>
      <c r="E3" s="129" t="s">
        <v>104</v>
      </c>
      <c r="F3" s="129"/>
      <c r="G3" s="129" t="s">
        <v>131</v>
      </c>
      <c r="H3" s="129"/>
    </row>
    <row r="4" spans="1:8" ht="47.25">
      <c r="A4" s="148"/>
      <c r="B4" s="129"/>
      <c r="C4" s="129"/>
      <c r="D4" s="129"/>
      <c r="E4" s="8" t="s">
        <v>71</v>
      </c>
      <c r="F4" s="8" t="s">
        <v>72</v>
      </c>
      <c r="G4" s="8" t="s">
        <v>71</v>
      </c>
      <c r="H4" s="8" t="s">
        <v>72</v>
      </c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25.5">
      <c r="A6" s="8">
        <v>1</v>
      </c>
      <c r="B6" s="35" t="s">
        <v>186</v>
      </c>
      <c r="C6" s="8" t="s">
        <v>2</v>
      </c>
      <c r="D6" s="8" t="s">
        <v>2</v>
      </c>
      <c r="E6" s="54">
        <v>0</v>
      </c>
      <c r="F6" s="54">
        <v>0</v>
      </c>
      <c r="G6" s="54">
        <v>0</v>
      </c>
      <c r="H6" s="54">
        <v>0</v>
      </c>
    </row>
    <row r="7" spans="1:8" ht="15.75">
      <c r="A7" s="8" t="s">
        <v>2</v>
      </c>
      <c r="B7" s="9" t="s">
        <v>17</v>
      </c>
      <c r="C7" s="8" t="s">
        <v>2</v>
      </c>
      <c r="D7" s="8" t="s">
        <v>2</v>
      </c>
      <c r="E7" s="8" t="s">
        <v>2</v>
      </c>
      <c r="F7" s="8" t="s">
        <v>2</v>
      </c>
      <c r="G7" s="8" t="s">
        <v>2</v>
      </c>
      <c r="H7" s="8" t="s">
        <v>2</v>
      </c>
    </row>
    <row r="8" spans="1:8" ht="28.5" customHeight="1">
      <c r="A8" s="34"/>
      <c r="B8" s="35" t="s">
        <v>189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</row>
    <row r="9" spans="1:8" ht="15.75">
      <c r="A9" s="8"/>
      <c r="B9" s="9" t="s">
        <v>31</v>
      </c>
      <c r="C9" s="8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</row>
    <row r="10" spans="1:8" s="17" customFormat="1" ht="25.5">
      <c r="A10"/>
      <c r="B10" s="35" t="s">
        <v>193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</row>
    <row r="11" spans="1:8" ht="15.75">
      <c r="A11" s="8" t="s">
        <v>2</v>
      </c>
      <c r="B11" s="9" t="s">
        <v>26</v>
      </c>
      <c r="C11" s="57"/>
      <c r="D11" s="57"/>
      <c r="E11" s="57"/>
      <c r="F11" s="57"/>
      <c r="G11" s="57"/>
      <c r="H11" s="57"/>
    </row>
    <row r="12" spans="1:8" ht="25.5">
      <c r="A12" s="34"/>
      <c r="B12" s="35" t="s">
        <v>191</v>
      </c>
      <c r="C12" s="57"/>
      <c r="D12" s="57"/>
      <c r="E12" s="57"/>
      <c r="F12" s="57"/>
      <c r="G12" s="57"/>
      <c r="H12" s="57"/>
    </row>
    <row r="13" spans="1:8" ht="15.75">
      <c r="A13" s="8"/>
      <c r="B13" s="9" t="s">
        <v>31</v>
      </c>
      <c r="C13" s="57"/>
      <c r="D13" s="57"/>
      <c r="E13" s="57"/>
      <c r="F13" s="57"/>
      <c r="G13" s="57"/>
      <c r="H13" s="57"/>
    </row>
    <row r="14" spans="2:8" ht="25.5">
      <c r="B14" s="35" t="s">
        <v>202</v>
      </c>
      <c r="C14" s="57"/>
      <c r="D14" s="57"/>
      <c r="E14" s="57"/>
      <c r="F14" s="57"/>
      <c r="G14" s="57"/>
      <c r="H14" s="57"/>
    </row>
    <row r="15" spans="1:8" ht="15.75">
      <c r="A15" s="14" t="s">
        <v>2</v>
      </c>
      <c r="B15" s="15" t="s">
        <v>4</v>
      </c>
      <c r="C15" s="57"/>
      <c r="D15" s="57"/>
      <c r="E15" s="54">
        <v>0</v>
      </c>
      <c r="F15" s="54">
        <v>0</v>
      </c>
      <c r="G15" s="54">
        <v>0</v>
      </c>
      <c r="H15" s="54">
        <v>0</v>
      </c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2362204724409449" right="0.2362204724409449" top="0.7480314960629921" bottom="0.7480314960629921" header="0.31496062992125984" footer="0.31496062992125984"/>
  <pageSetup fitToHeight="26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5"/>
  <sheetViews>
    <sheetView zoomScalePageLayoutView="0" workbookViewId="0" topLeftCell="A1">
      <pane xSplit="2" ySplit="6" topLeftCell="G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H19" sqref="H19"/>
    </sheetView>
  </sheetViews>
  <sheetFormatPr defaultColWidth="9.140625" defaultRowHeight="15"/>
  <cols>
    <col min="2" max="2" width="31.00390625" style="0" customWidth="1"/>
    <col min="3" max="3" width="10.421875" style="0" customWidth="1"/>
    <col min="4" max="4" width="13.421875" style="0" customWidth="1"/>
    <col min="5" max="6" width="10.421875" style="0" customWidth="1"/>
    <col min="7" max="7" width="13.421875" style="0" customWidth="1"/>
    <col min="8" max="9" width="10.421875" style="0" customWidth="1"/>
    <col min="10" max="10" width="14.28125" style="0" customWidth="1"/>
    <col min="11" max="11" width="10.421875" style="0" customWidth="1"/>
    <col min="12" max="12" width="25.421875" style="0" customWidth="1"/>
  </cols>
  <sheetData>
    <row r="1" spans="1:12" ht="15.75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>
      <c r="A2" s="137" t="s">
        <v>143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5">
      <c r="B3" s="2"/>
      <c r="C3" s="2"/>
      <c r="D3" s="2"/>
      <c r="E3" s="2"/>
      <c r="F3" s="2"/>
      <c r="G3" s="2"/>
      <c r="H3" s="2"/>
      <c r="L3" s="11" t="s">
        <v>178</v>
      </c>
    </row>
    <row r="4" spans="1:12" ht="15.75">
      <c r="A4" s="129" t="s">
        <v>0</v>
      </c>
      <c r="B4" s="129" t="s">
        <v>48</v>
      </c>
      <c r="C4" s="129" t="s">
        <v>127</v>
      </c>
      <c r="D4" s="129"/>
      <c r="E4" s="129"/>
      <c r="F4" s="129" t="s">
        <v>128</v>
      </c>
      <c r="G4" s="129"/>
      <c r="H4" s="129"/>
      <c r="I4" s="129" t="s">
        <v>129</v>
      </c>
      <c r="J4" s="129"/>
      <c r="K4" s="129"/>
      <c r="L4" s="129" t="s">
        <v>49</v>
      </c>
    </row>
    <row r="5" spans="1:12" ht="47.25">
      <c r="A5" s="129"/>
      <c r="B5" s="129"/>
      <c r="C5" s="8" t="s">
        <v>71</v>
      </c>
      <c r="D5" s="8" t="s">
        <v>72</v>
      </c>
      <c r="E5" s="8" t="s">
        <v>16</v>
      </c>
      <c r="F5" s="8" t="s">
        <v>71</v>
      </c>
      <c r="G5" s="8" t="s">
        <v>72</v>
      </c>
      <c r="H5" s="8" t="s">
        <v>16</v>
      </c>
      <c r="I5" s="8" t="s">
        <v>71</v>
      </c>
      <c r="J5" s="8" t="s">
        <v>72</v>
      </c>
      <c r="K5" s="8" t="s">
        <v>16</v>
      </c>
      <c r="L5" s="129"/>
    </row>
    <row r="6" spans="1:12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38.25">
      <c r="A7" s="34" t="s">
        <v>187</v>
      </c>
      <c r="B7" s="35" t="s">
        <v>186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8"/>
    </row>
    <row r="8" spans="1:12" ht="15.75">
      <c r="A8" s="8" t="s">
        <v>2</v>
      </c>
      <c r="B8" s="9" t="s">
        <v>17</v>
      </c>
      <c r="C8" s="38" t="s">
        <v>2</v>
      </c>
      <c r="D8" s="38" t="s">
        <v>2</v>
      </c>
      <c r="E8" s="38" t="s">
        <v>2</v>
      </c>
      <c r="F8" s="38" t="s">
        <v>2</v>
      </c>
      <c r="G8" s="38" t="s">
        <v>2</v>
      </c>
      <c r="H8" s="38" t="s">
        <v>2</v>
      </c>
      <c r="I8" s="38" t="s">
        <v>2</v>
      </c>
      <c r="J8" s="38" t="s">
        <v>2</v>
      </c>
      <c r="K8" s="38" t="s">
        <v>2</v>
      </c>
      <c r="L8" s="8" t="s">
        <v>2</v>
      </c>
    </row>
    <row r="9" spans="1:12" ht="31.5">
      <c r="A9" s="8" t="s">
        <v>2</v>
      </c>
      <c r="B9" s="9" t="s">
        <v>50</v>
      </c>
      <c r="C9" s="38" t="s">
        <v>2</v>
      </c>
      <c r="D9" s="38" t="s">
        <v>2</v>
      </c>
      <c r="E9" s="38" t="s">
        <v>2</v>
      </c>
      <c r="F9" s="38" t="s">
        <v>2</v>
      </c>
      <c r="G9" s="38" t="s">
        <v>2</v>
      </c>
      <c r="H9" s="38" t="s">
        <v>2</v>
      </c>
      <c r="I9" s="38" t="s">
        <v>2</v>
      </c>
      <c r="J9" s="38" t="s">
        <v>2</v>
      </c>
      <c r="K9" s="38" t="s">
        <v>2</v>
      </c>
      <c r="L9" s="8" t="s">
        <v>2</v>
      </c>
    </row>
    <row r="10" spans="1:12" ht="15.75">
      <c r="A10" s="8" t="s">
        <v>2</v>
      </c>
      <c r="B10" s="9" t="s">
        <v>51</v>
      </c>
      <c r="C10" s="38" t="s">
        <v>2</v>
      </c>
      <c r="D10" s="38" t="s">
        <v>2</v>
      </c>
      <c r="E10" s="38" t="s">
        <v>2</v>
      </c>
      <c r="F10" s="38" t="s">
        <v>2</v>
      </c>
      <c r="G10" s="38" t="s">
        <v>2</v>
      </c>
      <c r="H10" s="38" t="s">
        <v>2</v>
      </c>
      <c r="I10" s="38" t="s">
        <v>2</v>
      </c>
      <c r="J10" s="38" t="s">
        <v>2</v>
      </c>
      <c r="K10" s="38" t="s">
        <v>2</v>
      </c>
      <c r="L10" s="8" t="s">
        <v>2</v>
      </c>
    </row>
    <row r="11" spans="1:12" ht="15.75">
      <c r="A11" s="129" t="s">
        <v>2</v>
      </c>
      <c r="B11" s="9" t="s">
        <v>52</v>
      </c>
      <c r="C11" s="150" t="s">
        <v>19</v>
      </c>
      <c r="D11" s="150" t="s">
        <v>2</v>
      </c>
      <c r="E11" s="150" t="s">
        <v>2</v>
      </c>
      <c r="F11" s="150" t="s">
        <v>19</v>
      </c>
      <c r="G11" s="150" t="s">
        <v>2</v>
      </c>
      <c r="H11" s="150" t="s">
        <v>2</v>
      </c>
      <c r="I11" s="150" t="s">
        <v>19</v>
      </c>
      <c r="J11" s="150" t="s">
        <v>2</v>
      </c>
      <c r="K11" s="150" t="s">
        <v>2</v>
      </c>
      <c r="L11" s="129" t="s">
        <v>2</v>
      </c>
    </row>
    <row r="12" spans="1:12" ht="15.75">
      <c r="A12" s="129"/>
      <c r="B12" s="9" t="s">
        <v>53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29"/>
    </row>
    <row r="13" spans="1:12" ht="31.5">
      <c r="A13" s="8" t="s">
        <v>2</v>
      </c>
      <c r="B13" s="9" t="s">
        <v>54</v>
      </c>
      <c r="C13" s="38" t="s">
        <v>2</v>
      </c>
      <c r="D13" s="38" t="s">
        <v>2</v>
      </c>
      <c r="E13" s="38" t="s">
        <v>2</v>
      </c>
      <c r="F13" s="38" t="s">
        <v>2</v>
      </c>
      <c r="G13" s="38" t="s">
        <v>2</v>
      </c>
      <c r="H13" s="38" t="s">
        <v>2</v>
      </c>
      <c r="I13" s="38" t="s">
        <v>2</v>
      </c>
      <c r="J13" s="38" t="s">
        <v>2</v>
      </c>
      <c r="K13" s="38" t="s">
        <v>2</v>
      </c>
      <c r="L13" s="8" t="s">
        <v>2</v>
      </c>
    </row>
    <row r="14" spans="1:12" ht="15.75">
      <c r="A14" s="8" t="s">
        <v>2</v>
      </c>
      <c r="B14" s="9" t="s">
        <v>3</v>
      </c>
      <c r="C14" s="38" t="s">
        <v>2</v>
      </c>
      <c r="D14" s="38" t="s">
        <v>2</v>
      </c>
      <c r="E14" s="38" t="s">
        <v>2</v>
      </c>
      <c r="F14" s="38" t="s">
        <v>2</v>
      </c>
      <c r="G14" s="38" t="s">
        <v>2</v>
      </c>
      <c r="H14" s="38" t="s">
        <v>2</v>
      </c>
      <c r="I14" s="38" t="s">
        <v>2</v>
      </c>
      <c r="J14" s="38" t="s">
        <v>2</v>
      </c>
      <c r="K14" s="38" t="s">
        <v>2</v>
      </c>
      <c r="L14" s="8" t="s">
        <v>2</v>
      </c>
    </row>
    <row r="15" spans="1:12" s="17" customFormat="1" ht="15.75">
      <c r="A15" s="14" t="s">
        <v>2</v>
      </c>
      <c r="B15" s="15" t="s">
        <v>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14" t="s">
        <v>2</v>
      </c>
    </row>
  </sheetData>
  <sheetProtection/>
  <mergeCells count="19">
    <mergeCell ref="D11:D12"/>
    <mergeCell ref="E11:E12"/>
    <mergeCell ref="F11:F12"/>
    <mergeCell ref="A4:A5"/>
    <mergeCell ref="B4:B5"/>
    <mergeCell ref="C4:E4"/>
    <mergeCell ref="F4:H4"/>
    <mergeCell ref="G11:G12"/>
    <mergeCell ref="H11:H12"/>
    <mergeCell ref="I11:I12"/>
    <mergeCell ref="J11:J12"/>
    <mergeCell ref="K11:K12"/>
    <mergeCell ref="A1:L1"/>
    <mergeCell ref="A2:L2"/>
    <mergeCell ref="L11:L12"/>
    <mergeCell ref="I4:K4"/>
    <mergeCell ref="L4:L5"/>
    <mergeCell ref="A11:A12"/>
    <mergeCell ref="C11:C12"/>
  </mergeCells>
  <printOptions/>
  <pageMargins left="0.2362204724409449" right="0.2362204724409449" top="0.7480314960629921" bottom="0.7480314960629921" header="0.31496062992125984" footer="0.31496062992125984"/>
  <pageSetup fitToHeight="14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16"/>
  <sheetViews>
    <sheetView zoomScalePageLayoutView="0" workbookViewId="0" topLeftCell="A1">
      <pane xSplit="2" ySplit="5" topLeftCell="D9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C6" sqref="C6:H13"/>
    </sheetView>
  </sheetViews>
  <sheetFormatPr defaultColWidth="9.140625" defaultRowHeight="15"/>
  <cols>
    <col min="2" max="2" width="43.421875" style="0" customWidth="1"/>
    <col min="3" max="8" width="13.7109375" style="0" customWidth="1"/>
    <col min="9" max="9" width="26.28125" style="0" customWidth="1"/>
  </cols>
  <sheetData>
    <row r="1" spans="1:9" ht="15.75" customHeight="1">
      <c r="A1" s="135" t="s">
        <v>144</v>
      </c>
      <c r="B1" s="135"/>
      <c r="C1" s="135"/>
      <c r="D1" s="135"/>
      <c r="E1" s="135"/>
      <c r="F1" s="135"/>
      <c r="G1" s="135"/>
      <c r="H1" s="135"/>
      <c r="I1" s="135"/>
    </row>
    <row r="2" spans="2:9" ht="15">
      <c r="B2" s="2"/>
      <c r="C2" s="2"/>
      <c r="D2" s="2"/>
      <c r="E2" s="2"/>
      <c r="F2" s="2"/>
      <c r="G2" s="2"/>
      <c r="H2" s="2"/>
      <c r="I2" s="11" t="s">
        <v>178</v>
      </c>
    </row>
    <row r="3" spans="1:9" ht="15.75">
      <c r="A3" s="129" t="s">
        <v>0</v>
      </c>
      <c r="B3" s="129" t="s">
        <v>48</v>
      </c>
      <c r="C3" s="129" t="s">
        <v>104</v>
      </c>
      <c r="D3" s="129"/>
      <c r="E3" s="129"/>
      <c r="F3" s="129" t="s">
        <v>131</v>
      </c>
      <c r="G3" s="129"/>
      <c r="H3" s="129"/>
      <c r="I3" s="129" t="s">
        <v>49</v>
      </c>
    </row>
    <row r="4" spans="1:9" ht="31.5">
      <c r="A4" s="129"/>
      <c r="B4" s="129"/>
      <c r="C4" s="8" t="s">
        <v>71</v>
      </c>
      <c r="D4" s="8" t="s">
        <v>72</v>
      </c>
      <c r="E4" s="8" t="s">
        <v>16</v>
      </c>
      <c r="F4" s="8" t="s">
        <v>71</v>
      </c>
      <c r="G4" s="8" t="s">
        <v>72</v>
      </c>
      <c r="H4" s="8" t="s">
        <v>16</v>
      </c>
      <c r="I4" s="129"/>
    </row>
    <row r="5" spans="1:9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9" ht="25.5">
      <c r="A6" s="34" t="s">
        <v>187</v>
      </c>
      <c r="B6" s="35" t="s">
        <v>186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8"/>
    </row>
    <row r="7" spans="1:9" ht="15.75">
      <c r="A7" s="8" t="s">
        <v>2</v>
      </c>
      <c r="B7" s="9" t="s">
        <v>17</v>
      </c>
      <c r="C7" s="38" t="s">
        <v>2</v>
      </c>
      <c r="D7" s="38" t="s">
        <v>2</v>
      </c>
      <c r="E7" s="38" t="s">
        <v>2</v>
      </c>
      <c r="F7" s="38" t="s">
        <v>2</v>
      </c>
      <c r="G7" s="38" t="s">
        <v>2</v>
      </c>
      <c r="H7" s="38" t="s">
        <v>2</v>
      </c>
      <c r="I7" s="8" t="s">
        <v>2</v>
      </c>
    </row>
    <row r="8" spans="1:9" ht="15.75">
      <c r="A8" s="8" t="s">
        <v>2</v>
      </c>
      <c r="B8" s="9" t="s">
        <v>50</v>
      </c>
      <c r="C8" s="38" t="s">
        <v>2</v>
      </c>
      <c r="D8" s="38" t="s">
        <v>2</v>
      </c>
      <c r="E8" s="38" t="s">
        <v>2</v>
      </c>
      <c r="F8" s="38" t="s">
        <v>2</v>
      </c>
      <c r="G8" s="38" t="s">
        <v>2</v>
      </c>
      <c r="H8" s="38" t="s">
        <v>2</v>
      </c>
      <c r="I8" s="8" t="s">
        <v>2</v>
      </c>
    </row>
    <row r="9" spans="1:9" ht="15.75">
      <c r="A9" s="8" t="s">
        <v>2</v>
      </c>
      <c r="B9" s="9" t="s">
        <v>51</v>
      </c>
      <c r="C9" s="38" t="s">
        <v>2</v>
      </c>
      <c r="D9" s="38" t="s">
        <v>2</v>
      </c>
      <c r="E9" s="38" t="s">
        <v>2</v>
      </c>
      <c r="F9" s="38" t="s">
        <v>2</v>
      </c>
      <c r="G9" s="38" t="s">
        <v>2</v>
      </c>
      <c r="H9" s="38" t="s">
        <v>2</v>
      </c>
      <c r="I9" s="8" t="s">
        <v>2</v>
      </c>
    </row>
    <row r="10" spans="1:9" ht="31.5">
      <c r="A10" s="8" t="s">
        <v>2</v>
      </c>
      <c r="B10" s="9" t="s">
        <v>80</v>
      </c>
      <c r="C10" s="38" t="s">
        <v>19</v>
      </c>
      <c r="D10" s="38" t="s">
        <v>2</v>
      </c>
      <c r="E10" s="38" t="s">
        <v>2</v>
      </c>
      <c r="F10" s="38" t="s">
        <v>19</v>
      </c>
      <c r="G10" s="38" t="s">
        <v>2</v>
      </c>
      <c r="H10" s="38" t="s">
        <v>2</v>
      </c>
      <c r="I10" s="8" t="s">
        <v>2</v>
      </c>
    </row>
    <row r="11" spans="1:9" ht="15.75">
      <c r="A11" s="8" t="s">
        <v>2</v>
      </c>
      <c r="B11" s="9" t="s">
        <v>54</v>
      </c>
      <c r="C11" s="38" t="s">
        <v>2</v>
      </c>
      <c r="D11" s="38" t="s">
        <v>2</v>
      </c>
      <c r="E11" s="38" t="s">
        <v>2</v>
      </c>
      <c r="F11" s="38" t="s">
        <v>2</v>
      </c>
      <c r="G11" s="38" t="s">
        <v>2</v>
      </c>
      <c r="H11" s="38" t="s">
        <v>2</v>
      </c>
      <c r="I11" s="8" t="s">
        <v>2</v>
      </c>
    </row>
    <row r="12" spans="1:9" ht="15.75">
      <c r="A12" s="8" t="s">
        <v>2</v>
      </c>
      <c r="B12" s="9" t="s">
        <v>3</v>
      </c>
      <c r="C12" s="38" t="s">
        <v>2</v>
      </c>
      <c r="D12" s="38" t="s">
        <v>2</v>
      </c>
      <c r="E12" s="38" t="s">
        <v>2</v>
      </c>
      <c r="F12" s="38" t="s">
        <v>2</v>
      </c>
      <c r="G12" s="38" t="s">
        <v>2</v>
      </c>
      <c r="H12" s="38" t="s">
        <v>2</v>
      </c>
      <c r="I12" s="8" t="s">
        <v>2</v>
      </c>
    </row>
    <row r="13" spans="1:9" s="17" customFormat="1" ht="15.75">
      <c r="A13" s="14" t="s">
        <v>2</v>
      </c>
      <c r="B13" s="15" t="s">
        <v>4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14"/>
    </row>
    <row r="14" spans="1:9" ht="15.75">
      <c r="A14" s="5"/>
      <c r="B14" s="6"/>
      <c r="C14" s="5"/>
      <c r="D14" s="5"/>
      <c r="E14" s="5"/>
      <c r="F14" s="5"/>
      <c r="G14" s="5"/>
      <c r="H14" s="5"/>
      <c r="I14" s="5"/>
    </row>
    <row r="15" spans="1:9" ht="15.75">
      <c r="A15" s="5"/>
      <c r="B15" s="6"/>
      <c r="C15" s="5"/>
      <c r="D15" s="5"/>
      <c r="E15" s="5"/>
      <c r="F15" s="5"/>
      <c r="G15" s="5"/>
      <c r="H15" s="5"/>
      <c r="I15" s="5"/>
    </row>
    <row r="16" spans="1:9" ht="47.25" customHeight="1">
      <c r="A16" s="135" t="s">
        <v>145</v>
      </c>
      <c r="B16" s="135"/>
      <c r="C16" s="135"/>
      <c r="D16" s="135"/>
      <c r="E16" s="135"/>
      <c r="F16" s="135"/>
      <c r="G16" s="135"/>
      <c r="H16" s="135"/>
      <c r="I16" s="135"/>
    </row>
  </sheetData>
  <sheetProtection/>
  <mergeCells count="7">
    <mergeCell ref="A1:I1"/>
    <mergeCell ref="A16:I16"/>
    <mergeCell ref="A3:A4"/>
    <mergeCell ref="B3:B4"/>
    <mergeCell ref="C3:E3"/>
    <mergeCell ref="F3:H3"/>
    <mergeCell ref="I3:I4"/>
  </mergeCells>
  <printOptions/>
  <pageMargins left="0.2362204724409449" right="0.2362204724409449" top="0.7480314960629921" bottom="0.7480314960629921" header="0.31496062992125984" footer="0.31496062992125984"/>
  <pageSetup fitToHeight="23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8"/>
  <sheetViews>
    <sheetView zoomScalePageLayoutView="0" workbookViewId="0" topLeftCell="A1">
      <pane xSplit="3" ySplit="6" topLeftCell="D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D7" sqref="D7:K18"/>
    </sheetView>
  </sheetViews>
  <sheetFormatPr defaultColWidth="9.140625" defaultRowHeight="15"/>
  <cols>
    <col min="3" max="3" width="33.28125" style="0" customWidth="1"/>
    <col min="4" max="4" width="14.421875" style="0" customWidth="1"/>
    <col min="5" max="5" width="13.57421875" style="0" customWidth="1"/>
    <col min="6" max="6" width="15.28125" style="0" customWidth="1"/>
    <col min="7" max="8" width="15.421875" style="0" customWidth="1"/>
    <col min="9" max="10" width="13.57421875" style="0" customWidth="1"/>
    <col min="11" max="11" width="14.8515625" style="0" customWidth="1"/>
  </cols>
  <sheetData>
    <row r="1" spans="1:11" s="18" customFormat="1" ht="15.75" customHeight="1">
      <c r="A1" s="135" t="s">
        <v>146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8" customFormat="1" ht="15.75" customHeight="1">
      <c r="A2" s="135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2:11" ht="15">
      <c r="B3" s="2"/>
      <c r="C3" s="2"/>
      <c r="D3" s="2"/>
      <c r="E3" s="2"/>
      <c r="F3" s="2"/>
      <c r="G3" s="2"/>
      <c r="H3" s="2"/>
      <c r="I3" s="2"/>
      <c r="K3" s="11" t="s">
        <v>178</v>
      </c>
    </row>
    <row r="4" spans="1:11" ht="48" customHeight="1">
      <c r="A4" s="129" t="s">
        <v>0</v>
      </c>
      <c r="B4" s="147" t="s">
        <v>83</v>
      </c>
      <c r="C4" s="129" t="s">
        <v>1</v>
      </c>
      <c r="D4" s="129" t="s">
        <v>55</v>
      </c>
      <c r="E4" s="129" t="s">
        <v>56</v>
      </c>
      <c r="F4" s="129" t="s">
        <v>105</v>
      </c>
      <c r="G4" s="129" t="s">
        <v>148</v>
      </c>
      <c r="H4" s="147" t="s">
        <v>81</v>
      </c>
      <c r="I4" s="129" t="s">
        <v>57</v>
      </c>
      <c r="J4" s="129"/>
      <c r="K4" s="147" t="s">
        <v>82</v>
      </c>
    </row>
    <row r="5" spans="1:11" ht="47.25">
      <c r="A5" s="129"/>
      <c r="B5" s="148"/>
      <c r="C5" s="129"/>
      <c r="D5" s="129"/>
      <c r="E5" s="129"/>
      <c r="F5" s="129"/>
      <c r="G5" s="129"/>
      <c r="H5" s="148"/>
      <c r="I5" s="8" t="s">
        <v>84</v>
      </c>
      <c r="J5" s="8" t="s">
        <v>85</v>
      </c>
      <c r="K5" s="148"/>
    </row>
    <row r="6" spans="1:11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38.25">
      <c r="A7" s="34" t="s">
        <v>187</v>
      </c>
      <c r="B7" s="8"/>
      <c r="C7" s="35" t="s">
        <v>186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pans="1:11" ht="15.75">
      <c r="A8" s="34"/>
      <c r="B8" s="8"/>
      <c r="C8" s="9" t="s">
        <v>17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pans="1:11" ht="38.25">
      <c r="A9" s="34" t="s">
        <v>188</v>
      </c>
      <c r="B9" s="8"/>
      <c r="C9" s="35" t="s">
        <v>189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ht="15.75">
      <c r="A10" s="34"/>
      <c r="B10" s="8"/>
      <c r="C10" s="9" t="s">
        <v>31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ht="38.25">
      <c r="A11" s="34"/>
      <c r="B11" s="8"/>
      <c r="C11" s="35" t="s">
        <v>193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</row>
    <row r="12" spans="1:11" ht="15.75">
      <c r="A12" s="34"/>
      <c r="B12" s="8">
        <v>2730</v>
      </c>
      <c r="C12" s="35" t="s">
        <v>192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ht="15.75">
      <c r="A13" s="34"/>
      <c r="B13" s="8"/>
      <c r="C13" s="9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ht="38.25">
      <c r="A14" s="34" t="s">
        <v>190</v>
      </c>
      <c r="B14" s="57"/>
      <c r="C14" s="35" t="s">
        <v>191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</row>
    <row r="15" spans="1:11" ht="15.75">
      <c r="A15" s="86"/>
      <c r="B15" s="57"/>
      <c r="C15" s="9" t="s">
        <v>31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ht="38.25">
      <c r="A16" s="86"/>
      <c r="B16" s="57"/>
      <c r="C16" s="35" t="s">
        <v>202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15.75">
      <c r="A17" s="86"/>
      <c r="B17" s="8">
        <v>2730</v>
      </c>
      <c r="C17" s="35" t="s">
        <v>192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15.75">
      <c r="A18" s="57"/>
      <c r="B18" s="8" t="s">
        <v>2</v>
      </c>
      <c r="C18" s="9" t="s">
        <v>4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</sheetData>
  <sheetProtection/>
  <mergeCells count="12">
    <mergeCell ref="E4:E5"/>
    <mergeCell ref="F4:F5"/>
    <mergeCell ref="G4:G5"/>
    <mergeCell ref="B4:B5"/>
    <mergeCell ref="A1:K1"/>
    <mergeCell ref="A2:K2"/>
    <mergeCell ref="H4:H5"/>
    <mergeCell ref="K4:K5"/>
    <mergeCell ref="I4:J4"/>
    <mergeCell ref="A4:A5"/>
    <mergeCell ref="C4:C5"/>
    <mergeCell ref="D4:D5"/>
  </mergeCells>
  <printOptions/>
  <pageMargins left="0.25" right="0.25" top="0.75" bottom="0.75" header="0.3" footer="0.3"/>
  <pageSetup fitToHeight="15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zoomScalePageLayoutView="0" workbookViewId="0" topLeftCell="A1">
      <pane xSplit="3" ySplit="6" topLeftCell="H13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J12" sqref="J12"/>
    </sheetView>
  </sheetViews>
  <sheetFormatPr defaultColWidth="9.140625" defaultRowHeight="15"/>
  <cols>
    <col min="3" max="3" width="27.421875" style="0" customWidth="1"/>
    <col min="4" max="4" width="13.7109375" style="0" customWidth="1"/>
    <col min="5" max="5" width="14.8515625" style="0" customWidth="1"/>
    <col min="6" max="6" width="12.00390625" style="0" customWidth="1"/>
    <col min="7" max="7" width="13.57421875" style="0" customWidth="1"/>
    <col min="8" max="8" width="14.00390625" style="0" customWidth="1"/>
    <col min="9" max="9" width="10.7109375" style="0" customWidth="1"/>
    <col min="10" max="10" width="15.57421875" style="0" customWidth="1"/>
    <col min="11" max="11" width="11.421875" style="0" customWidth="1"/>
    <col min="12" max="12" width="14.28125" style="0" customWidth="1"/>
    <col min="13" max="13" width="14.00390625" style="0" customWidth="1"/>
  </cols>
  <sheetData>
    <row r="1" spans="1:13" ht="15.75" customHeight="1">
      <c r="A1" s="135" t="s">
        <v>149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M2" s="11" t="s">
        <v>178</v>
      </c>
    </row>
    <row r="3" spans="1:13" ht="15.75">
      <c r="A3" s="129" t="s">
        <v>0</v>
      </c>
      <c r="B3" s="147" t="s">
        <v>83</v>
      </c>
      <c r="C3" s="129" t="s">
        <v>1</v>
      </c>
      <c r="D3" s="129" t="s">
        <v>101</v>
      </c>
      <c r="E3" s="129"/>
      <c r="F3" s="129"/>
      <c r="G3" s="129"/>
      <c r="H3" s="129"/>
      <c r="I3" s="129" t="s">
        <v>102</v>
      </c>
      <c r="J3" s="129"/>
      <c r="K3" s="129"/>
      <c r="L3" s="129"/>
      <c r="M3" s="129"/>
    </row>
    <row r="4" spans="1:13" ht="59.25" customHeight="1">
      <c r="A4" s="129"/>
      <c r="B4" s="151"/>
      <c r="C4" s="129"/>
      <c r="D4" s="129" t="s">
        <v>58</v>
      </c>
      <c r="E4" s="129" t="s">
        <v>150</v>
      </c>
      <c r="F4" s="129" t="s">
        <v>59</v>
      </c>
      <c r="G4" s="129"/>
      <c r="H4" s="147" t="s">
        <v>88</v>
      </c>
      <c r="I4" s="129" t="s">
        <v>60</v>
      </c>
      <c r="J4" s="147" t="s">
        <v>151</v>
      </c>
      <c r="K4" s="129" t="s">
        <v>59</v>
      </c>
      <c r="L4" s="129"/>
      <c r="M4" s="147" t="s">
        <v>89</v>
      </c>
    </row>
    <row r="5" spans="1:13" ht="31.5">
      <c r="A5" s="129"/>
      <c r="B5" s="148"/>
      <c r="C5" s="129"/>
      <c r="D5" s="129"/>
      <c r="E5" s="129"/>
      <c r="F5" s="8" t="s">
        <v>86</v>
      </c>
      <c r="G5" s="8" t="s">
        <v>87</v>
      </c>
      <c r="H5" s="148"/>
      <c r="I5" s="129"/>
      <c r="J5" s="148"/>
      <c r="K5" s="8" t="s">
        <v>86</v>
      </c>
      <c r="L5" s="8" t="s">
        <v>85</v>
      </c>
      <c r="M5" s="148"/>
    </row>
    <row r="6" spans="1:13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38.25">
      <c r="A7" s="34" t="s">
        <v>187</v>
      </c>
      <c r="B7" s="8"/>
      <c r="C7" s="35" t="s">
        <v>186</v>
      </c>
      <c r="D7" s="92">
        <f>D12+D17</f>
        <v>1250</v>
      </c>
      <c r="E7" s="92">
        <f aca="true" t="shared" si="0" ref="E7:M7">E12+E17</f>
        <v>0</v>
      </c>
      <c r="F7" s="97">
        <f t="shared" si="0"/>
        <v>0</v>
      </c>
      <c r="G7" s="97">
        <f t="shared" si="0"/>
        <v>0</v>
      </c>
      <c r="H7" s="97">
        <f t="shared" si="0"/>
        <v>1250</v>
      </c>
      <c r="I7" s="97">
        <f t="shared" si="0"/>
        <v>1599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8">
        <f t="shared" si="0"/>
        <v>1599</v>
      </c>
    </row>
    <row r="8" spans="1:13" ht="15.75">
      <c r="A8" s="34"/>
      <c r="B8" s="8"/>
      <c r="C8" s="9" t="s">
        <v>17</v>
      </c>
      <c r="D8" s="93">
        <v>407.2</v>
      </c>
      <c r="E8" s="94">
        <v>0</v>
      </c>
      <c r="F8" s="99">
        <v>0</v>
      </c>
      <c r="G8" s="99">
        <v>0</v>
      </c>
      <c r="H8" s="100">
        <f aca="true" t="shared" si="1" ref="H8:H17">D8-F8</f>
        <v>407.2</v>
      </c>
      <c r="I8" s="100">
        <v>911.8</v>
      </c>
      <c r="J8" s="99">
        <v>0</v>
      </c>
      <c r="K8" s="99">
        <v>0</v>
      </c>
      <c r="L8" s="99">
        <v>0</v>
      </c>
      <c r="M8" s="101">
        <f aca="true" t="shared" si="2" ref="M8:M17">I8</f>
        <v>911.8</v>
      </c>
    </row>
    <row r="9" spans="1:13" ht="51">
      <c r="A9" s="34" t="s">
        <v>188</v>
      </c>
      <c r="B9" s="8"/>
      <c r="C9" s="35" t="s">
        <v>189</v>
      </c>
      <c r="D9" s="93">
        <v>407.2</v>
      </c>
      <c r="E9" s="94">
        <v>0</v>
      </c>
      <c r="F9" s="99">
        <v>0</v>
      </c>
      <c r="G9" s="99">
        <v>0</v>
      </c>
      <c r="H9" s="100">
        <f t="shared" si="1"/>
        <v>407.2</v>
      </c>
      <c r="I9" s="100">
        <v>911.8</v>
      </c>
      <c r="J9" s="99">
        <v>0</v>
      </c>
      <c r="K9" s="99">
        <v>0</v>
      </c>
      <c r="L9" s="99">
        <v>0</v>
      </c>
      <c r="M9" s="101">
        <f t="shared" si="2"/>
        <v>911.8</v>
      </c>
    </row>
    <row r="10" spans="1:13" ht="15.75">
      <c r="A10" s="34"/>
      <c r="B10" s="8"/>
      <c r="C10" s="9" t="s">
        <v>31</v>
      </c>
      <c r="D10" s="93">
        <v>407.2</v>
      </c>
      <c r="E10" s="94">
        <v>0</v>
      </c>
      <c r="F10" s="99">
        <v>0</v>
      </c>
      <c r="G10" s="99">
        <v>0</v>
      </c>
      <c r="H10" s="100">
        <f t="shared" si="1"/>
        <v>407.2</v>
      </c>
      <c r="I10" s="100">
        <v>911.8</v>
      </c>
      <c r="J10" s="99">
        <v>0</v>
      </c>
      <c r="K10" s="99">
        <v>0</v>
      </c>
      <c r="L10" s="99">
        <v>0</v>
      </c>
      <c r="M10" s="101">
        <f t="shared" si="2"/>
        <v>911.8</v>
      </c>
    </row>
    <row r="11" spans="1:13" ht="38.25">
      <c r="A11" s="34"/>
      <c r="B11" s="8"/>
      <c r="C11" s="35" t="s">
        <v>193</v>
      </c>
      <c r="D11" s="93">
        <v>407.2</v>
      </c>
      <c r="E11" s="94">
        <v>0</v>
      </c>
      <c r="F11" s="99">
        <v>0</v>
      </c>
      <c r="G11" s="99">
        <v>0</v>
      </c>
      <c r="H11" s="100">
        <f t="shared" si="1"/>
        <v>407.2</v>
      </c>
      <c r="I11" s="100">
        <v>911.8</v>
      </c>
      <c r="J11" s="99">
        <v>0</v>
      </c>
      <c r="K11" s="99">
        <v>0</v>
      </c>
      <c r="L11" s="99">
        <v>0</v>
      </c>
      <c r="M11" s="101">
        <f t="shared" si="2"/>
        <v>911.8</v>
      </c>
    </row>
    <row r="12" spans="1:13" ht="15.75">
      <c r="A12" s="34"/>
      <c r="B12" s="8">
        <v>2730</v>
      </c>
      <c r="C12" s="35" t="s">
        <v>192</v>
      </c>
      <c r="D12" s="93">
        <v>407.2</v>
      </c>
      <c r="E12" s="94">
        <v>0</v>
      </c>
      <c r="F12" s="99">
        <v>0</v>
      </c>
      <c r="G12" s="99">
        <v>0</v>
      </c>
      <c r="H12" s="100">
        <f t="shared" si="1"/>
        <v>407.2</v>
      </c>
      <c r="I12" s="100">
        <v>911.8</v>
      </c>
      <c r="J12" s="99">
        <v>0</v>
      </c>
      <c r="K12" s="99">
        <v>0</v>
      </c>
      <c r="L12" s="99">
        <v>0</v>
      </c>
      <c r="M12" s="101">
        <f t="shared" si="2"/>
        <v>911.8</v>
      </c>
    </row>
    <row r="13" spans="1:13" ht="15.75">
      <c r="A13" s="34"/>
      <c r="B13" s="8"/>
      <c r="C13" s="9" t="s">
        <v>26</v>
      </c>
      <c r="D13" s="93">
        <v>842.8</v>
      </c>
      <c r="E13" s="95">
        <v>0</v>
      </c>
      <c r="F13" s="102">
        <v>0</v>
      </c>
      <c r="G13" s="102">
        <v>0</v>
      </c>
      <c r="H13" s="100">
        <f t="shared" si="1"/>
        <v>842.8</v>
      </c>
      <c r="I13" s="100">
        <v>687.2</v>
      </c>
      <c r="J13" s="102">
        <v>0</v>
      </c>
      <c r="K13" s="102">
        <v>0</v>
      </c>
      <c r="L13" s="102">
        <v>0</v>
      </c>
      <c r="M13" s="101">
        <f t="shared" si="2"/>
        <v>687.2</v>
      </c>
    </row>
    <row r="14" spans="1:13" ht="51">
      <c r="A14" s="34" t="s">
        <v>190</v>
      </c>
      <c r="B14" s="57"/>
      <c r="C14" s="35" t="s">
        <v>191</v>
      </c>
      <c r="D14" s="93">
        <v>842.8</v>
      </c>
      <c r="E14" s="95">
        <v>0</v>
      </c>
      <c r="F14" s="102">
        <v>0</v>
      </c>
      <c r="G14" s="102">
        <v>0</v>
      </c>
      <c r="H14" s="100">
        <f t="shared" si="1"/>
        <v>842.8</v>
      </c>
      <c r="I14" s="100">
        <v>687.2</v>
      </c>
      <c r="J14" s="102">
        <v>0</v>
      </c>
      <c r="K14" s="102">
        <v>0</v>
      </c>
      <c r="L14" s="102">
        <v>0</v>
      </c>
      <c r="M14" s="101">
        <f t="shared" si="2"/>
        <v>687.2</v>
      </c>
    </row>
    <row r="15" spans="1:13" ht="15.75">
      <c r="A15" s="86"/>
      <c r="B15" s="57"/>
      <c r="C15" s="9" t="s">
        <v>31</v>
      </c>
      <c r="D15" s="93">
        <v>842.8</v>
      </c>
      <c r="E15" s="95">
        <v>0</v>
      </c>
      <c r="F15" s="102">
        <v>0</v>
      </c>
      <c r="G15" s="102">
        <v>0</v>
      </c>
      <c r="H15" s="100">
        <f t="shared" si="1"/>
        <v>842.8</v>
      </c>
      <c r="I15" s="100">
        <v>687.2</v>
      </c>
      <c r="J15" s="102">
        <v>0</v>
      </c>
      <c r="K15" s="102">
        <v>0</v>
      </c>
      <c r="L15" s="102">
        <v>0</v>
      </c>
      <c r="M15" s="101">
        <f t="shared" si="2"/>
        <v>687.2</v>
      </c>
    </row>
    <row r="16" spans="1:13" ht="63.75">
      <c r="A16" s="86"/>
      <c r="B16" s="57"/>
      <c r="C16" s="35" t="s">
        <v>202</v>
      </c>
      <c r="D16" s="93">
        <v>842.8</v>
      </c>
      <c r="E16" s="95">
        <v>0</v>
      </c>
      <c r="F16" s="102">
        <v>0</v>
      </c>
      <c r="G16" s="102">
        <v>0</v>
      </c>
      <c r="H16" s="100">
        <f t="shared" si="1"/>
        <v>842.8</v>
      </c>
      <c r="I16" s="100">
        <v>687.2</v>
      </c>
      <c r="J16" s="102">
        <v>0</v>
      </c>
      <c r="K16" s="102">
        <v>0</v>
      </c>
      <c r="L16" s="102">
        <v>0</v>
      </c>
      <c r="M16" s="101">
        <f t="shared" si="2"/>
        <v>687.2</v>
      </c>
    </row>
    <row r="17" spans="1:13" ht="15.75">
      <c r="A17" s="86"/>
      <c r="B17" s="8">
        <v>2730</v>
      </c>
      <c r="C17" s="35" t="s">
        <v>192</v>
      </c>
      <c r="D17" s="93">
        <v>842.8</v>
      </c>
      <c r="E17" s="95">
        <v>0</v>
      </c>
      <c r="F17" s="102">
        <v>0</v>
      </c>
      <c r="G17" s="102">
        <v>0</v>
      </c>
      <c r="H17" s="100">
        <f t="shared" si="1"/>
        <v>842.8</v>
      </c>
      <c r="I17" s="100">
        <v>687.2</v>
      </c>
      <c r="J17" s="102">
        <v>0</v>
      </c>
      <c r="K17" s="102">
        <v>0</v>
      </c>
      <c r="L17" s="102">
        <v>0</v>
      </c>
      <c r="M17" s="101">
        <f t="shared" si="2"/>
        <v>687.2</v>
      </c>
    </row>
    <row r="18" spans="1:13" ht="15.75">
      <c r="A18" s="57"/>
      <c r="B18" s="8" t="s">
        <v>2</v>
      </c>
      <c r="C18" s="9" t="s">
        <v>4</v>
      </c>
      <c r="D18" s="96">
        <f>D7</f>
        <v>1250</v>
      </c>
      <c r="E18" s="96">
        <f aca="true" t="shared" si="3" ref="E18:M18">E7</f>
        <v>0</v>
      </c>
      <c r="F18" s="103">
        <f t="shared" si="3"/>
        <v>0</v>
      </c>
      <c r="G18" s="103">
        <f t="shared" si="3"/>
        <v>0</v>
      </c>
      <c r="H18" s="103">
        <f t="shared" si="3"/>
        <v>1250</v>
      </c>
      <c r="I18" s="103">
        <f t="shared" si="3"/>
        <v>1599</v>
      </c>
      <c r="J18" s="103">
        <f t="shared" si="3"/>
        <v>0</v>
      </c>
      <c r="K18" s="103">
        <f t="shared" si="3"/>
        <v>0</v>
      </c>
      <c r="L18" s="103">
        <f t="shared" si="3"/>
        <v>0</v>
      </c>
      <c r="M18" s="104">
        <f t="shared" si="3"/>
        <v>1599</v>
      </c>
    </row>
  </sheetData>
  <sheetProtection/>
  <mergeCells count="14">
    <mergeCell ref="A3:A5"/>
    <mergeCell ref="C3:C5"/>
    <mergeCell ref="D3:H3"/>
    <mergeCell ref="I3:M3"/>
    <mergeCell ref="D4:D5"/>
    <mergeCell ref="E4:E5"/>
    <mergeCell ref="F4:G4"/>
    <mergeCell ref="I4:I5"/>
    <mergeCell ref="A1:M1"/>
    <mergeCell ref="H4:H5"/>
    <mergeCell ref="J4:J5"/>
    <mergeCell ref="M4:M5"/>
    <mergeCell ref="B3:B5"/>
    <mergeCell ref="K4:L4"/>
  </mergeCells>
  <printOptions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"/>
  <sheetViews>
    <sheetView zoomScalePageLayoutView="0" workbookViewId="0" topLeftCell="A1">
      <pane xSplit="3" ySplit="4" topLeftCell="D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D5" sqref="D5:J14"/>
    </sheetView>
  </sheetViews>
  <sheetFormatPr defaultColWidth="9.140625" defaultRowHeight="15"/>
  <cols>
    <col min="1" max="1" width="10.28125" style="0" customWidth="1"/>
    <col min="3" max="3" width="27.421875" style="0" customWidth="1"/>
    <col min="4" max="4" width="16.140625" style="0" customWidth="1"/>
    <col min="5" max="5" width="17.140625" style="0" customWidth="1"/>
    <col min="6" max="10" width="16.140625" style="0" customWidth="1"/>
  </cols>
  <sheetData>
    <row r="1" spans="1:10" s="18" customFormat="1" ht="15.75" customHeight="1">
      <c r="A1" s="135" t="s">
        <v>152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2:10" s="18" customFormat="1" ht="15">
      <c r="B2" s="21"/>
      <c r="C2" s="21"/>
      <c r="D2" s="21"/>
      <c r="E2" s="21"/>
      <c r="F2" s="21"/>
      <c r="G2" s="21"/>
      <c r="H2" s="21"/>
      <c r="I2" s="21"/>
      <c r="J2" s="11" t="s">
        <v>178</v>
      </c>
    </row>
    <row r="3" spans="1:10" ht="63">
      <c r="A3" s="8" t="s">
        <v>0</v>
      </c>
      <c r="B3" s="8" t="s">
        <v>83</v>
      </c>
      <c r="C3" s="8" t="s">
        <v>1</v>
      </c>
      <c r="D3" s="8" t="s">
        <v>55</v>
      </c>
      <c r="E3" s="8" t="s">
        <v>90</v>
      </c>
      <c r="F3" s="8" t="s">
        <v>106</v>
      </c>
      <c r="G3" s="8" t="s">
        <v>153</v>
      </c>
      <c r="H3" s="8" t="s">
        <v>154</v>
      </c>
      <c r="I3" s="8" t="s">
        <v>91</v>
      </c>
      <c r="J3" s="8" t="s">
        <v>92</v>
      </c>
    </row>
    <row r="4" spans="1:10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38.25">
      <c r="A5" s="34" t="s">
        <v>187</v>
      </c>
      <c r="B5" s="8"/>
      <c r="C5" s="35" t="s">
        <v>186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</row>
    <row r="6" spans="1:10" ht="15.75">
      <c r="A6" s="34"/>
      <c r="B6" s="8"/>
      <c r="C6" s="9" t="s">
        <v>17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</row>
    <row r="7" spans="1:10" ht="51">
      <c r="A7" s="34" t="s">
        <v>188</v>
      </c>
      <c r="B7" s="8"/>
      <c r="C7" s="35" t="s">
        <v>189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</row>
    <row r="8" spans="1:10" ht="15.75">
      <c r="A8" s="34"/>
      <c r="B8" s="8"/>
      <c r="C8" s="9" t="s">
        <v>31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</row>
    <row r="9" spans="1:10" ht="38.25">
      <c r="A9" s="34"/>
      <c r="B9" s="8"/>
      <c r="C9" s="35" t="s">
        <v>193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</row>
    <row r="10" spans="1:10" ht="15.75">
      <c r="A10" s="34"/>
      <c r="B10" s="8"/>
      <c r="C10" s="9" t="s">
        <v>26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ht="51">
      <c r="A11" s="34" t="s">
        <v>190</v>
      </c>
      <c r="B11" s="57"/>
      <c r="C11" s="35" t="s">
        <v>191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15.75">
      <c r="A12" s="86"/>
      <c r="B12" s="57"/>
      <c r="C12" s="9" t="s">
        <v>31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0" ht="63.75">
      <c r="A13" s="86"/>
      <c r="B13" s="57"/>
      <c r="C13" s="35" t="s">
        <v>202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0" ht="15.75">
      <c r="A14" s="57"/>
      <c r="B14" s="8" t="s">
        <v>2</v>
      </c>
      <c r="C14" s="9" t="s">
        <v>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</sheetData>
  <sheetProtection/>
  <mergeCells count="1">
    <mergeCell ref="A1:J1"/>
  </mergeCells>
  <printOptions/>
  <pageMargins left="0.2362204724409449" right="0.2362204724409449" top="0.7480314960629921" bottom="0.7480314960629921" header="0.31496062992125984" footer="0.31496062992125984"/>
  <pageSetup fitToHeight="15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1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E35" sqref="E35"/>
    </sheetView>
  </sheetViews>
  <sheetFormatPr defaultColWidth="9.140625" defaultRowHeight="15"/>
  <cols>
    <col min="3" max="3" width="52.7109375" style="0" customWidth="1"/>
    <col min="4" max="4" width="10.00390625" style="0" customWidth="1"/>
    <col min="5" max="5" width="12.00390625" style="0" customWidth="1"/>
    <col min="6" max="6" width="14.28125" style="0" customWidth="1"/>
    <col min="7" max="7" width="8.57421875" style="0" bestFit="1" customWidth="1"/>
    <col min="8" max="9" width="13.140625" style="0" bestFit="1" customWidth="1"/>
    <col min="10" max="10" width="14.28125" style="0" customWidth="1"/>
    <col min="11" max="11" width="10.00390625" style="0" customWidth="1"/>
  </cols>
  <sheetData>
    <row r="1" spans="1:16" ht="15.75" customHeight="1">
      <c r="A1" s="135" t="s">
        <v>130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7"/>
      <c r="M1" s="7"/>
      <c r="N1" s="7"/>
      <c r="O1" s="7"/>
      <c r="P1" s="18"/>
    </row>
    <row r="2" spans="1:11" ht="15.75">
      <c r="A2" s="12"/>
      <c r="J2" s="136" t="s">
        <v>178</v>
      </c>
      <c r="K2" s="136"/>
    </row>
    <row r="3" spans="1:11" ht="15.75">
      <c r="A3" s="129" t="s">
        <v>0</v>
      </c>
      <c r="B3" s="129" t="s">
        <v>14</v>
      </c>
      <c r="C3" s="129" t="s">
        <v>1</v>
      </c>
      <c r="D3" s="129" t="s">
        <v>104</v>
      </c>
      <c r="E3" s="129"/>
      <c r="F3" s="129"/>
      <c r="G3" s="129"/>
      <c r="H3" s="129" t="s">
        <v>131</v>
      </c>
      <c r="I3" s="129"/>
      <c r="J3" s="129"/>
      <c r="K3" s="129"/>
    </row>
    <row r="4" spans="1:11" ht="28.5" customHeight="1">
      <c r="A4" s="129"/>
      <c r="B4" s="129"/>
      <c r="C4" s="129"/>
      <c r="D4" s="39" t="s">
        <v>71</v>
      </c>
      <c r="E4" s="39" t="s">
        <v>72</v>
      </c>
      <c r="F4" s="50" t="s">
        <v>15</v>
      </c>
      <c r="G4" s="39" t="s">
        <v>67</v>
      </c>
      <c r="H4" s="39" t="s">
        <v>71</v>
      </c>
      <c r="I4" s="39" t="s">
        <v>72</v>
      </c>
      <c r="J4" s="50" t="s">
        <v>15</v>
      </c>
      <c r="K4" s="39" t="s">
        <v>68</v>
      </c>
    </row>
    <row r="5" spans="1:1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25.5">
      <c r="A6" s="8">
        <v>212140</v>
      </c>
      <c r="B6" s="8"/>
      <c r="C6" s="33" t="s">
        <v>186</v>
      </c>
      <c r="D6" s="38">
        <f>D29</f>
        <v>1702.935</v>
      </c>
      <c r="E6" s="38">
        <f aca="true" t="shared" si="0" ref="E6:K6">E29</f>
        <v>0</v>
      </c>
      <c r="F6" s="38">
        <f t="shared" si="0"/>
        <v>0</v>
      </c>
      <c r="G6" s="38">
        <f t="shared" si="0"/>
        <v>1702.935</v>
      </c>
      <c r="H6" s="38">
        <f t="shared" si="0"/>
        <v>1788.08175</v>
      </c>
      <c r="I6" s="38">
        <f t="shared" si="0"/>
        <v>0</v>
      </c>
      <c r="J6" s="38">
        <f t="shared" si="0"/>
        <v>0</v>
      </c>
      <c r="K6" s="38">
        <f t="shared" si="0"/>
        <v>1788.08175</v>
      </c>
    </row>
    <row r="7" spans="1:11" ht="15.75">
      <c r="A7" s="8" t="s">
        <v>2</v>
      </c>
      <c r="B7" s="8" t="s">
        <v>2</v>
      </c>
      <c r="C7" s="13" t="s">
        <v>17</v>
      </c>
      <c r="D7" s="44">
        <f>SUM(D9)</f>
        <v>971.0669999999999</v>
      </c>
      <c r="E7" s="44">
        <f>E10</f>
        <v>0</v>
      </c>
      <c r="F7" s="44">
        <v>0</v>
      </c>
      <c r="G7" s="44">
        <f>E7+D7</f>
        <v>971.0669999999999</v>
      </c>
      <c r="H7" s="44">
        <f>D7*1.05</f>
        <v>1019.6203499999999</v>
      </c>
      <c r="I7" s="44">
        <f>E7*1.05</f>
        <v>0</v>
      </c>
      <c r="J7" s="44">
        <v>0</v>
      </c>
      <c r="K7" s="44">
        <f>H7+I7</f>
        <v>1019.6203499999999</v>
      </c>
    </row>
    <row r="8" spans="1:11" ht="25.5">
      <c r="A8" s="34" t="s">
        <v>188</v>
      </c>
      <c r="B8" s="8"/>
      <c r="C8" s="33" t="s">
        <v>189</v>
      </c>
      <c r="D8" s="44">
        <f>D7</f>
        <v>971.0669999999999</v>
      </c>
      <c r="E8" s="44">
        <f aca="true" t="shared" si="1" ref="E8:K8">E7</f>
        <v>0</v>
      </c>
      <c r="F8" s="44">
        <v>0</v>
      </c>
      <c r="G8" s="44">
        <f>E8+D8</f>
        <v>971.0669999999999</v>
      </c>
      <c r="H8" s="44">
        <f>D8*1.05</f>
        <v>1019.6203499999999</v>
      </c>
      <c r="I8" s="44">
        <f t="shared" si="1"/>
        <v>0</v>
      </c>
      <c r="J8" s="44">
        <v>0</v>
      </c>
      <c r="K8" s="44">
        <f t="shared" si="1"/>
        <v>1019.6203499999999</v>
      </c>
    </row>
    <row r="9" spans="1:11" ht="15.75">
      <c r="A9" s="8" t="s">
        <v>2</v>
      </c>
      <c r="B9" s="8" t="s">
        <v>2</v>
      </c>
      <c r="C9" s="36" t="s">
        <v>18</v>
      </c>
      <c r="D9" s="37">
        <f>'Ф-2 (1-5.1)'!L30*1.065</f>
        <v>971.0669999999999</v>
      </c>
      <c r="E9" s="8" t="s">
        <v>19</v>
      </c>
      <c r="F9" s="8" t="s">
        <v>19</v>
      </c>
      <c r="G9" s="44">
        <f>D9</f>
        <v>971.0669999999999</v>
      </c>
      <c r="H9" s="37">
        <f>H8</f>
        <v>1019.6203499999999</v>
      </c>
      <c r="I9" s="8" t="s">
        <v>19</v>
      </c>
      <c r="J9" s="8" t="s">
        <v>19</v>
      </c>
      <c r="K9" s="44">
        <f>H9</f>
        <v>1019.6203499999999</v>
      </c>
    </row>
    <row r="10" spans="1:11" ht="15.75">
      <c r="A10" s="8" t="s">
        <v>2</v>
      </c>
      <c r="B10" s="39">
        <v>25000000</v>
      </c>
      <c r="C10" s="36" t="s">
        <v>20</v>
      </c>
      <c r="D10" s="8" t="s">
        <v>19</v>
      </c>
      <c r="E10" s="37">
        <f>'Ф-2 (1-5.1)'!M31*1.065</f>
        <v>0</v>
      </c>
      <c r="F10" s="37">
        <v>0</v>
      </c>
      <c r="G10" s="44">
        <f aca="true" t="shared" si="2" ref="G10:G17">E10</f>
        <v>0</v>
      </c>
      <c r="H10" s="8" t="s">
        <v>19</v>
      </c>
      <c r="I10" s="37">
        <v>0</v>
      </c>
      <c r="J10" s="37">
        <v>0</v>
      </c>
      <c r="K10" s="44">
        <f>I10</f>
        <v>0</v>
      </c>
    </row>
    <row r="11" spans="1:11" ht="25.5">
      <c r="A11" s="8"/>
      <c r="B11" s="39">
        <v>25010000</v>
      </c>
      <c r="C11" s="36" t="s">
        <v>176</v>
      </c>
      <c r="D11" s="8" t="s">
        <v>19</v>
      </c>
      <c r="E11" s="37">
        <f>'Ф-2 (1-5.1)'!M32*1.065</f>
        <v>0</v>
      </c>
      <c r="F11" s="37">
        <f>'Ф-2 (1-5.1)'!N32*1.065</f>
        <v>0</v>
      </c>
      <c r="G11" s="44">
        <f t="shared" si="2"/>
        <v>0</v>
      </c>
      <c r="H11" s="8" t="s">
        <v>19</v>
      </c>
      <c r="I11" s="37">
        <v>0</v>
      </c>
      <c r="J11" s="37">
        <v>0</v>
      </c>
      <c r="K11" s="44">
        <f aca="true" t="shared" si="3" ref="K11:K17">I11</f>
        <v>0</v>
      </c>
    </row>
    <row r="12" spans="1:11" ht="15.75">
      <c r="A12" s="8"/>
      <c r="B12" s="39">
        <v>25020000</v>
      </c>
      <c r="C12" s="36" t="s">
        <v>177</v>
      </c>
      <c r="D12" s="8" t="s">
        <v>19</v>
      </c>
      <c r="E12" s="37">
        <v>0</v>
      </c>
      <c r="F12" s="37">
        <v>0</v>
      </c>
      <c r="G12" s="44">
        <f t="shared" si="2"/>
        <v>0</v>
      </c>
      <c r="H12" s="8" t="s">
        <v>19</v>
      </c>
      <c r="I12" s="37">
        <v>0</v>
      </c>
      <c r="J12" s="37">
        <v>0</v>
      </c>
      <c r="K12" s="44">
        <f t="shared" si="3"/>
        <v>0</v>
      </c>
    </row>
    <row r="13" spans="1:11" ht="15.75">
      <c r="A13" s="8" t="s">
        <v>2</v>
      </c>
      <c r="B13" s="39" t="s">
        <v>2</v>
      </c>
      <c r="C13" s="36" t="s">
        <v>21</v>
      </c>
      <c r="D13" s="8" t="s">
        <v>19</v>
      </c>
      <c r="E13" s="37">
        <v>0</v>
      </c>
      <c r="F13" s="37">
        <v>0</v>
      </c>
      <c r="G13" s="44">
        <f t="shared" si="2"/>
        <v>0</v>
      </c>
      <c r="H13" s="8" t="s">
        <v>19</v>
      </c>
      <c r="I13" s="37">
        <v>0</v>
      </c>
      <c r="J13" s="37">
        <v>0</v>
      </c>
      <c r="K13" s="44">
        <f t="shared" si="3"/>
        <v>0</v>
      </c>
    </row>
    <row r="14" spans="1:11" ht="15.75">
      <c r="A14" s="8" t="s">
        <v>2</v>
      </c>
      <c r="B14" s="39">
        <v>401000</v>
      </c>
      <c r="C14" s="36" t="s">
        <v>22</v>
      </c>
      <c r="D14" s="8" t="s">
        <v>19</v>
      </c>
      <c r="E14" s="37">
        <v>0</v>
      </c>
      <c r="F14" s="37">
        <v>0</v>
      </c>
      <c r="G14" s="44">
        <f t="shared" si="2"/>
        <v>0</v>
      </c>
      <c r="H14" s="8" t="s">
        <v>19</v>
      </c>
      <c r="I14" s="37">
        <v>0</v>
      </c>
      <c r="J14" s="37">
        <v>0</v>
      </c>
      <c r="K14" s="44">
        <f t="shared" si="3"/>
        <v>0</v>
      </c>
    </row>
    <row r="15" spans="1:11" ht="25.5">
      <c r="A15" s="8" t="s">
        <v>2</v>
      </c>
      <c r="B15" s="39">
        <v>602400</v>
      </c>
      <c r="C15" s="36" t="s">
        <v>23</v>
      </c>
      <c r="D15" s="8" t="s">
        <v>19</v>
      </c>
      <c r="E15" s="37">
        <v>0</v>
      </c>
      <c r="F15" s="37">
        <v>0</v>
      </c>
      <c r="G15" s="44">
        <f t="shared" si="2"/>
        <v>0</v>
      </c>
      <c r="H15" s="8" t="s">
        <v>19</v>
      </c>
      <c r="I15" s="37">
        <v>0</v>
      </c>
      <c r="J15" s="37">
        <v>0</v>
      </c>
      <c r="K15" s="44">
        <f t="shared" si="3"/>
        <v>0</v>
      </c>
    </row>
    <row r="16" spans="1:11" ht="15.75">
      <c r="A16" s="8" t="s">
        <v>2</v>
      </c>
      <c r="B16" s="39">
        <v>602100</v>
      </c>
      <c r="C16" s="36" t="s">
        <v>24</v>
      </c>
      <c r="D16" s="8" t="s">
        <v>19</v>
      </c>
      <c r="E16" s="37">
        <v>0</v>
      </c>
      <c r="F16" s="37">
        <v>0</v>
      </c>
      <c r="G16" s="44">
        <f t="shared" si="2"/>
        <v>0</v>
      </c>
      <c r="H16" s="8" t="s">
        <v>19</v>
      </c>
      <c r="I16" s="37">
        <v>0</v>
      </c>
      <c r="J16" s="37">
        <v>0</v>
      </c>
      <c r="K16" s="44">
        <f t="shared" si="3"/>
        <v>0</v>
      </c>
    </row>
    <row r="17" spans="1:11" ht="15.75">
      <c r="A17" s="8" t="s">
        <v>2</v>
      </c>
      <c r="B17" s="39">
        <v>602200</v>
      </c>
      <c r="C17" s="36" t="s">
        <v>25</v>
      </c>
      <c r="D17" s="8" t="s">
        <v>19</v>
      </c>
      <c r="E17" s="37">
        <v>0</v>
      </c>
      <c r="F17" s="37">
        <v>0</v>
      </c>
      <c r="G17" s="44">
        <f t="shared" si="2"/>
        <v>0</v>
      </c>
      <c r="H17" s="8" t="s">
        <v>19</v>
      </c>
      <c r="I17" s="37">
        <v>0</v>
      </c>
      <c r="J17" s="37">
        <v>0</v>
      </c>
      <c r="K17" s="44">
        <f t="shared" si="3"/>
        <v>0</v>
      </c>
    </row>
    <row r="18" spans="1:11" ht="15.75">
      <c r="A18" s="8" t="s">
        <v>2</v>
      </c>
      <c r="B18" s="8" t="s">
        <v>2</v>
      </c>
      <c r="C18" s="13" t="s">
        <v>26</v>
      </c>
      <c r="D18" s="44">
        <f>D20</f>
        <v>731.868</v>
      </c>
      <c r="E18" s="37">
        <v>0</v>
      </c>
      <c r="F18" s="37">
        <v>0</v>
      </c>
      <c r="G18" s="44">
        <f>D18</f>
        <v>731.868</v>
      </c>
      <c r="H18" s="44">
        <f>D18*1.05</f>
        <v>768.4614000000001</v>
      </c>
      <c r="I18" s="37">
        <v>0</v>
      </c>
      <c r="J18" s="37">
        <v>0</v>
      </c>
      <c r="K18" s="44">
        <f>H18</f>
        <v>768.4614000000001</v>
      </c>
    </row>
    <row r="19" spans="1:11" ht="25.5">
      <c r="A19" s="34" t="s">
        <v>190</v>
      </c>
      <c r="B19" s="8"/>
      <c r="C19" s="33" t="s">
        <v>191</v>
      </c>
      <c r="D19" s="44">
        <f>D20</f>
        <v>731.868</v>
      </c>
      <c r="E19" s="37">
        <v>0</v>
      </c>
      <c r="F19" s="37">
        <v>0</v>
      </c>
      <c r="G19" s="44">
        <f aca="true" t="shared" si="4" ref="G19:G29">D19</f>
        <v>731.868</v>
      </c>
      <c r="H19" s="44">
        <f>D19*1.05</f>
        <v>768.4614000000001</v>
      </c>
      <c r="I19" s="37">
        <v>0</v>
      </c>
      <c r="J19" s="37">
        <v>0</v>
      </c>
      <c r="K19" s="44">
        <f>H19</f>
        <v>768.4614000000001</v>
      </c>
    </row>
    <row r="20" spans="1:11" ht="15.75">
      <c r="A20" s="8" t="s">
        <v>2</v>
      </c>
      <c r="B20" s="8" t="s">
        <v>2</v>
      </c>
      <c r="C20" s="36" t="s">
        <v>18</v>
      </c>
      <c r="D20" s="37">
        <f>'Ф-2 (1-5.1)'!L41*1.065</f>
        <v>731.868</v>
      </c>
      <c r="E20" s="37">
        <v>0</v>
      </c>
      <c r="F20" s="37">
        <v>0</v>
      </c>
      <c r="G20" s="44">
        <f t="shared" si="4"/>
        <v>731.868</v>
      </c>
      <c r="H20" s="37">
        <f>D20*1.05</f>
        <v>768.4614000000001</v>
      </c>
      <c r="I20" s="37">
        <v>0</v>
      </c>
      <c r="J20" s="37">
        <v>0</v>
      </c>
      <c r="K20" s="37">
        <f>H20</f>
        <v>768.4614000000001</v>
      </c>
    </row>
    <row r="21" spans="1:11" ht="15.75">
      <c r="A21" s="8" t="s">
        <v>2</v>
      </c>
      <c r="B21" s="39">
        <v>25000000</v>
      </c>
      <c r="C21" s="36" t="s">
        <v>20</v>
      </c>
      <c r="D21" s="8" t="s">
        <v>19</v>
      </c>
      <c r="E21" s="37">
        <v>0</v>
      </c>
      <c r="F21" s="37">
        <v>0</v>
      </c>
      <c r="G21" s="44" t="str">
        <f t="shared" si="4"/>
        <v>Х</v>
      </c>
      <c r="H21" s="8" t="s">
        <v>19</v>
      </c>
      <c r="I21" s="37">
        <v>0</v>
      </c>
      <c r="J21" s="37">
        <v>0</v>
      </c>
      <c r="K21" s="44">
        <v>0</v>
      </c>
    </row>
    <row r="22" spans="1:11" ht="25.5">
      <c r="A22" s="8"/>
      <c r="B22" s="39">
        <v>25010000</v>
      </c>
      <c r="C22" s="36" t="s">
        <v>176</v>
      </c>
      <c r="D22" s="8" t="s">
        <v>19</v>
      </c>
      <c r="E22" s="37">
        <v>0</v>
      </c>
      <c r="F22" s="37">
        <v>0</v>
      </c>
      <c r="G22" s="44" t="str">
        <f t="shared" si="4"/>
        <v>Х</v>
      </c>
      <c r="H22" s="8" t="s">
        <v>19</v>
      </c>
      <c r="I22" s="37">
        <v>0</v>
      </c>
      <c r="J22" s="37">
        <v>0</v>
      </c>
      <c r="K22" s="44">
        <v>0</v>
      </c>
    </row>
    <row r="23" spans="1:11" ht="15.75">
      <c r="A23" s="8"/>
      <c r="B23" s="39">
        <v>25020000</v>
      </c>
      <c r="C23" s="36" t="s">
        <v>177</v>
      </c>
      <c r="D23" s="8" t="s">
        <v>19</v>
      </c>
      <c r="E23" s="37">
        <v>0</v>
      </c>
      <c r="F23" s="37">
        <v>0</v>
      </c>
      <c r="G23" s="44" t="str">
        <f t="shared" si="4"/>
        <v>Х</v>
      </c>
      <c r="H23" s="8" t="s">
        <v>19</v>
      </c>
      <c r="I23" s="37">
        <v>0</v>
      </c>
      <c r="J23" s="37">
        <v>0</v>
      </c>
      <c r="K23" s="44">
        <v>0</v>
      </c>
    </row>
    <row r="24" spans="1:11" ht="15.75">
      <c r="A24" s="8" t="s">
        <v>2</v>
      </c>
      <c r="B24" s="39" t="s">
        <v>2</v>
      </c>
      <c r="C24" s="36" t="s">
        <v>21</v>
      </c>
      <c r="D24" s="8" t="s">
        <v>19</v>
      </c>
      <c r="E24" s="37">
        <v>0</v>
      </c>
      <c r="F24" s="37">
        <v>0</v>
      </c>
      <c r="G24" s="44" t="str">
        <f t="shared" si="4"/>
        <v>Х</v>
      </c>
      <c r="H24" s="8" t="s">
        <v>19</v>
      </c>
      <c r="I24" s="37">
        <v>0</v>
      </c>
      <c r="J24" s="37">
        <v>0</v>
      </c>
      <c r="K24" s="44">
        <v>0</v>
      </c>
    </row>
    <row r="25" spans="1:11" ht="15.75">
      <c r="A25" s="8" t="s">
        <v>2</v>
      </c>
      <c r="B25" s="39">
        <v>401000</v>
      </c>
      <c r="C25" s="36" t="s">
        <v>22</v>
      </c>
      <c r="D25" s="8" t="s">
        <v>19</v>
      </c>
      <c r="E25" s="37">
        <v>0</v>
      </c>
      <c r="F25" s="37">
        <v>0</v>
      </c>
      <c r="G25" s="44" t="str">
        <f t="shared" si="4"/>
        <v>Х</v>
      </c>
      <c r="H25" s="8" t="s">
        <v>19</v>
      </c>
      <c r="I25" s="37">
        <v>0</v>
      </c>
      <c r="J25" s="37">
        <v>0</v>
      </c>
      <c r="K25" s="44">
        <v>0</v>
      </c>
    </row>
    <row r="26" spans="1:11" ht="25.5">
      <c r="A26" s="8" t="s">
        <v>2</v>
      </c>
      <c r="B26" s="39">
        <v>602400</v>
      </c>
      <c r="C26" s="36" t="s">
        <v>23</v>
      </c>
      <c r="D26" s="8" t="s">
        <v>19</v>
      </c>
      <c r="E26" s="37">
        <v>0</v>
      </c>
      <c r="F26" s="37">
        <v>0</v>
      </c>
      <c r="G26" s="44" t="str">
        <f t="shared" si="4"/>
        <v>Х</v>
      </c>
      <c r="H26" s="8" t="s">
        <v>19</v>
      </c>
      <c r="I26" s="37">
        <v>0</v>
      </c>
      <c r="J26" s="37">
        <v>0</v>
      </c>
      <c r="K26" s="44">
        <v>0</v>
      </c>
    </row>
    <row r="27" spans="1:11" ht="15.75">
      <c r="A27" s="8" t="s">
        <v>2</v>
      </c>
      <c r="B27" s="39">
        <v>602100</v>
      </c>
      <c r="C27" s="36" t="s">
        <v>24</v>
      </c>
      <c r="D27" s="8" t="s">
        <v>19</v>
      </c>
      <c r="E27" s="37">
        <v>0</v>
      </c>
      <c r="F27" s="37">
        <v>0</v>
      </c>
      <c r="G27" s="44" t="str">
        <f t="shared" si="4"/>
        <v>Х</v>
      </c>
      <c r="H27" s="8" t="s">
        <v>19</v>
      </c>
      <c r="I27" s="37">
        <v>0</v>
      </c>
      <c r="J27" s="37">
        <v>0</v>
      </c>
      <c r="K27" s="44">
        <v>0</v>
      </c>
    </row>
    <row r="28" spans="1:11" ht="15.75">
      <c r="A28" s="8" t="s">
        <v>2</v>
      </c>
      <c r="B28" s="39">
        <v>602200</v>
      </c>
      <c r="C28" s="36" t="s">
        <v>25</v>
      </c>
      <c r="D28" s="8" t="s">
        <v>19</v>
      </c>
      <c r="E28" s="37">
        <v>0</v>
      </c>
      <c r="F28" s="37">
        <v>0</v>
      </c>
      <c r="G28" s="44" t="str">
        <f t="shared" si="4"/>
        <v>Х</v>
      </c>
      <c r="H28" s="8" t="s">
        <v>19</v>
      </c>
      <c r="I28" s="37">
        <v>0</v>
      </c>
      <c r="J28" s="37">
        <v>0</v>
      </c>
      <c r="K28" s="44">
        <v>0</v>
      </c>
    </row>
    <row r="29" spans="1:11" ht="15.75">
      <c r="A29" s="14" t="s">
        <v>2</v>
      </c>
      <c r="B29" s="14" t="s">
        <v>2</v>
      </c>
      <c r="C29" s="15" t="s">
        <v>4</v>
      </c>
      <c r="D29" s="41">
        <f>D8+D18</f>
        <v>1702.935</v>
      </c>
      <c r="E29" s="41">
        <f aca="true" t="shared" si="5" ref="E29:J29">E8</f>
        <v>0</v>
      </c>
      <c r="F29" s="41">
        <f t="shared" si="5"/>
        <v>0</v>
      </c>
      <c r="G29" s="44">
        <f t="shared" si="4"/>
        <v>1702.935</v>
      </c>
      <c r="H29" s="44">
        <f>H8+H20</f>
        <v>1788.08175</v>
      </c>
      <c r="I29" s="41">
        <f t="shared" si="5"/>
        <v>0</v>
      </c>
      <c r="J29" s="41">
        <f t="shared" si="5"/>
        <v>0</v>
      </c>
      <c r="K29" s="44">
        <f>H29</f>
        <v>1788.08175</v>
      </c>
    </row>
    <row r="30" spans="6:8" ht="15">
      <c r="F30" s="18"/>
      <c r="G30" s="56"/>
      <c r="H30" s="18"/>
    </row>
    <row r="31" spans="6:8" ht="15">
      <c r="F31" s="18"/>
      <c r="G31" s="18"/>
      <c r="H31" s="18"/>
    </row>
  </sheetData>
  <sheetProtection/>
  <mergeCells count="7">
    <mergeCell ref="A1:K1"/>
    <mergeCell ref="J2:K2"/>
    <mergeCell ref="A3:A4"/>
    <mergeCell ref="B3:B4"/>
    <mergeCell ref="C3:C4"/>
    <mergeCell ref="D3:G3"/>
    <mergeCell ref="H3:K3"/>
  </mergeCells>
  <printOptions/>
  <pageMargins left="0.25" right="0.25" top="0.75" bottom="0.75" header="0.3" footer="0.3"/>
  <pageSetup fitToHeight="13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2"/>
  <sheetViews>
    <sheetView tabSelected="1" zoomScalePageLayoutView="0" workbookViewId="0" topLeftCell="A1">
      <pane xSplit="2" ySplit="4" topLeftCell="C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4" sqref="A14:G14"/>
    </sheetView>
  </sheetViews>
  <sheetFormatPr defaultColWidth="9.140625" defaultRowHeight="15"/>
  <cols>
    <col min="1" max="1" width="3.7109375" style="10" bestFit="1" customWidth="1"/>
    <col min="2" max="2" width="36.00390625" style="10" customWidth="1"/>
    <col min="3" max="3" width="27.421875" style="10" customWidth="1"/>
    <col min="4" max="4" width="17.8515625" style="10" customWidth="1"/>
    <col min="5" max="5" width="16.7109375" style="10" customWidth="1"/>
    <col min="6" max="6" width="18.421875" style="10" customWidth="1"/>
    <col min="7" max="7" width="35.28125" style="10" customWidth="1"/>
    <col min="8" max="16384" width="9.140625" style="10" customWidth="1"/>
  </cols>
  <sheetData>
    <row r="1" spans="1:7" ht="15.75">
      <c r="A1" s="135" t="s">
        <v>155</v>
      </c>
      <c r="B1" s="135"/>
      <c r="C1" s="135"/>
      <c r="D1" s="135"/>
      <c r="E1" s="135"/>
      <c r="F1" s="135"/>
      <c r="G1" s="135"/>
    </row>
    <row r="2" spans="1:7" ht="15.75">
      <c r="A2" s="12"/>
      <c r="G2" s="11" t="s">
        <v>178</v>
      </c>
    </row>
    <row r="3" spans="1:7" ht="126">
      <c r="A3" s="8" t="s">
        <v>79</v>
      </c>
      <c r="B3" s="8" t="s">
        <v>1</v>
      </c>
      <c r="C3" s="8" t="s">
        <v>93</v>
      </c>
      <c r="D3" s="8" t="s">
        <v>95</v>
      </c>
      <c r="E3" s="8" t="s">
        <v>96</v>
      </c>
      <c r="F3" s="8" t="s">
        <v>97</v>
      </c>
      <c r="G3" s="8" t="s">
        <v>94</v>
      </c>
    </row>
    <row r="4" spans="1:7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5.75">
      <c r="A5" s="8" t="s">
        <v>2</v>
      </c>
      <c r="B5" s="9" t="s">
        <v>61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</row>
    <row r="6" spans="1:7" ht="47.25">
      <c r="A6" s="8" t="s">
        <v>2</v>
      </c>
      <c r="B6" s="9" t="s">
        <v>62</v>
      </c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</row>
    <row r="7" spans="1:7" s="19" customFormat="1" ht="15.75">
      <c r="A7" s="14" t="s">
        <v>2</v>
      </c>
      <c r="B7" s="15" t="s">
        <v>4</v>
      </c>
      <c r="C7" s="14" t="s">
        <v>2</v>
      </c>
      <c r="D7" s="14" t="s">
        <v>2</v>
      </c>
      <c r="E7" s="14" t="s">
        <v>2</v>
      </c>
      <c r="F7" s="14" t="s">
        <v>2</v>
      </c>
      <c r="G7" s="14" t="s">
        <v>2</v>
      </c>
    </row>
    <row r="8" spans="1:7" ht="15.75">
      <c r="A8" s="5"/>
      <c r="B8" s="6"/>
      <c r="C8" s="5"/>
      <c r="D8" s="5"/>
      <c r="E8" s="5"/>
      <c r="F8" s="5"/>
      <c r="G8" s="5"/>
    </row>
    <row r="9" spans="1:7" ht="15.75">
      <c r="A9" s="5"/>
      <c r="B9" s="6"/>
      <c r="C9" s="5"/>
      <c r="D9" s="5"/>
      <c r="E9" s="5"/>
      <c r="F9" s="5"/>
      <c r="G9" s="5"/>
    </row>
    <row r="10" spans="1:7" ht="15.75" customHeight="1">
      <c r="A10" s="135" t="s">
        <v>156</v>
      </c>
      <c r="B10" s="135"/>
      <c r="C10" s="135"/>
      <c r="D10" s="135"/>
      <c r="E10" s="135"/>
      <c r="F10" s="135"/>
      <c r="G10" s="135"/>
    </row>
    <row r="11" spans="1:61" ht="49.5" customHeight="1">
      <c r="A11" s="154" t="s">
        <v>229</v>
      </c>
      <c r="B11" s="154"/>
      <c r="C11" s="154"/>
      <c r="D11" s="154"/>
      <c r="E11" s="154"/>
      <c r="F11" s="154"/>
      <c r="G11" s="15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</row>
    <row r="12" spans="1:7" ht="49.5" customHeight="1">
      <c r="A12" s="156" t="s">
        <v>157</v>
      </c>
      <c r="B12" s="156"/>
      <c r="C12" s="156"/>
      <c r="D12" s="156"/>
      <c r="E12" s="156"/>
      <c r="F12" s="156"/>
      <c r="G12" s="156"/>
    </row>
    <row r="13" spans="1:61" ht="22.5" customHeight="1">
      <c r="A13" s="157"/>
      <c r="B13" s="157"/>
      <c r="C13" s="157"/>
      <c r="D13" s="157"/>
      <c r="E13" s="157"/>
      <c r="F13" s="157"/>
      <c r="G13" s="157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</row>
    <row r="14" spans="1:7" ht="33" customHeight="1">
      <c r="A14" s="158"/>
      <c r="B14" s="158"/>
      <c r="C14" s="158"/>
      <c r="D14" s="158"/>
      <c r="E14" s="158"/>
      <c r="F14" s="158"/>
      <c r="G14" s="158"/>
    </row>
    <row r="15" spans="1:7" ht="39" customHeight="1">
      <c r="A15" s="158"/>
      <c r="B15" s="158"/>
      <c r="C15" s="158"/>
      <c r="D15" s="158"/>
      <c r="E15" s="158"/>
      <c r="F15" s="158"/>
      <c r="G15" s="158"/>
    </row>
    <row r="16" ht="15">
      <c r="A16" s="22"/>
    </row>
    <row r="17" spans="1:7" ht="15.75" customHeight="1">
      <c r="A17" s="137" t="s">
        <v>5</v>
      </c>
      <c r="B17" s="137"/>
      <c r="C17" s="152" t="s">
        <v>6</v>
      </c>
      <c r="D17" s="152"/>
      <c r="G17" s="3" t="s">
        <v>262</v>
      </c>
    </row>
    <row r="18" spans="1:7" ht="15" customHeight="1">
      <c r="A18" s="137"/>
      <c r="B18" s="137"/>
      <c r="C18" s="153" t="s">
        <v>7</v>
      </c>
      <c r="D18" s="153"/>
      <c r="G18" s="4" t="s">
        <v>8</v>
      </c>
    </row>
    <row r="19" spans="1:7" ht="15.75" customHeight="1">
      <c r="A19" s="137" t="s">
        <v>9</v>
      </c>
      <c r="B19" s="137"/>
      <c r="C19" s="152" t="s">
        <v>6</v>
      </c>
      <c r="D19" s="152"/>
      <c r="G19" s="3" t="s">
        <v>263</v>
      </c>
    </row>
    <row r="20" spans="1:7" ht="15" customHeight="1">
      <c r="A20" s="1"/>
      <c r="B20" s="1"/>
      <c r="C20" s="153" t="s">
        <v>7</v>
      </c>
      <c r="D20" s="153"/>
      <c r="G20" s="4" t="s">
        <v>8</v>
      </c>
    </row>
    <row r="21" ht="15">
      <c r="A21" s="22"/>
    </row>
    <row r="22" spans="1:8" ht="45" customHeight="1">
      <c r="A22" s="155"/>
      <c r="B22" s="155"/>
      <c r="C22" s="155"/>
      <c r="D22" s="155"/>
      <c r="E22" s="155"/>
      <c r="F22" s="155"/>
      <c r="G22" s="155"/>
      <c r="H22" s="26"/>
    </row>
  </sheetData>
  <sheetProtection/>
  <mergeCells count="15">
    <mergeCell ref="A22:G22"/>
    <mergeCell ref="C20:D20"/>
    <mergeCell ref="A10:G10"/>
    <mergeCell ref="A12:G12"/>
    <mergeCell ref="A13:G13"/>
    <mergeCell ref="A14:G14"/>
    <mergeCell ref="A15:G15"/>
    <mergeCell ref="A17:B17"/>
    <mergeCell ref="A18:B18"/>
    <mergeCell ref="C17:D17"/>
    <mergeCell ref="C18:D18"/>
    <mergeCell ref="C19:D19"/>
    <mergeCell ref="A11:G11"/>
    <mergeCell ref="A19:B19"/>
    <mergeCell ref="A1:G1"/>
  </mergeCells>
  <printOptions/>
  <pageMargins left="0.2362204724409449" right="0.2362204724409449" top="0.7480314960629921" bottom="0.7480314960629921" header="0.31496062992125984" footer="0.31496062992125984"/>
  <pageSetup fitToHeight="27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25"/>
  <sheetViews>
    <sheetView zoomScalePageLayoutView="0" workbookViewId="0" topLeftCell="A1">
      <pane xSplit="2" ySplit="13" topLeftCell="C14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F15" sqref="F15"/>
    </sheetView>
  </sheetViews>
  <sheetFormatPr defaultColWidth="9.140625" defaultRowHeight="15"/>
  <cols>
    <col min="1" max="1" width="12.7109375" style="0" customWidth="1"/>
    <col min="2" max="2" width="35.28125" style="0" customWidth="1"/>
    <col min="3" max="3" width="17.00390625" style="0" customWidth="1"/>
    <col min="4" max="4" width="19.28125" style="0" customWidth="1"/>
    <col min="5" max="5" width="14.00390625" style="0" customWidth="1"/>
    <col min="6" max="6" width="13.28125" style="0" customWidth="1"/>
    <col min="7" max="7" width="46.00390625" style="0" customWidth="1"/>
  </cols>
  <sheetData>
    <row r="1" ht="15.75">
      <c r="G1" s="27" t="s">
        <v>112</v>
      </c>
    </row>
    <row r="2" ht="15.75">
      <c r="G2" s="27" t="s">
        <v>121</v>
      </c>
    </row>
    <row r="3" ht="15.75">
      <c r="G3" s="27" t="s">
        <v>113</v>
      </c>
    </row>
    <row r="4" ht="15.75">
      <c r="G4" s="27" t="s">
        <v>120</v>
      </c>
    </row>
    <row r="5" spans="1:7" ht="22.5">
      <c r="A5" s="134" t="s">
        <v>158</v>
      </c>
      <c r="B5" s="134"/>
      <c r="C5" s="134"/>
      <c r="D5" s="134"/>
      <c r="E5" s="134"/>
      <c r="F5" s="134"/>
      <c r="G5" s="134"/>
    </row>
    <row r="6" spans="1:7" ht="15.75" customHeight="1">
      <c r="A6" s="137" t="s">
        <v>181</v>
      </c>
      <c r="B6" s="137"/>
      <c r="C6" s="137"/>
      <c r="D6" s="137"/>
      <c r="E6" s="137"/>
      <c r="F6" s="137"/>
      <c r="G6" s="137"/>
    </row>
    <row r="7" spans="1:7" ht="15" customHeight="1">
      <c r="A7" s="158" t="s">
        <v>116</v>
      </c>
      <c r="B7" s="158"/>
      <c r="C7" s="158"/>
      <c r="D7" s="158"/>
      <c r="E7" s="158"/>
      <c r="F7" s="158"/>
      <c r="G7" s="158"/>
    </row>
    <row r="8" spans="1:7" ht="15.75">
      <c r="A8" s="137" t="s">
        <v>117</v>
      </c>
      <c r="B8" s="137"/>
      <c r="C8" s="137"/>
      <c r="D8" s="137"/>
      <c r="E8" s="137"/>
      <c r="F8" s="137"/>
      <c r="G8" s="137"/>
    </row>
    <row r="9" spans="1:7" ht="15.75">
      <c r="A9" s="137" t="s">
        <v>159</v>
      </c>
      <c r="B9" s="137"/>
      <c r="C9" s="137"/>
      <c r="D9" s="137"/>
      <c r="E9" s="137"/>
      <c r="F9" s="137"/>
      <c r="G9" s="137"/>
    </row>
    <row r="10" spans="1:7" ht="15.75">
      <c r="A10" s="12"/>
      <c r="G10" s="11" t="s">
        <v>178</v>
      </c>
    </row>
    <row r="11" spans="1:7" ht="32.25" customHeight="1">
      <c r="A11" s="129" t="s">
        <v>14</v>
      </c>
      <c r="B11" s="129" t="s">
        <v>1</v>
      </c>
      <c r="C11" s="147" t="s">
        <v>170</v>
      </c>
      <c r="D11" s="147" t="s">
        <v>171</v>
      </c>
      <c r="E11" s="129" t="s">
        <v>172</v>
      </c>
      <c r="F11" s="129"/>
      <c r="G11" s="147" t="s">
        <v>107</v>
      </c>
    </row>
    <row r="12" spans="1:7" ht="47.25">
      <c r="A12" s="129"/>
      <c r="B12" s="129"/>
      <c r="C12" s="148"/>
      <c r="D12" s="148"/>
      <c r="E12" s="8" t="s">
        <v>60</v>
      </c>
      <c r="F12" s="8" t="s">
        <v>98</v>
      </c>
      <c r="G12" s="148"/>
    </row>
    <row r="13" spans="1:7" ht="15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s="91" customFormat="1" ht="25.5">
      <c r="A14" s="105" t="s">
        <v>187</v>
      </c>
      <c r="B14" s="35" t="s">
        <v>186</v>
      </c>
      <c r="C14" s="87">
        <f>C15+C22</f>
        <v>0</v>
      </c>
      <c r="D14" s="87">
        <f>D15+D22</f>
        <v>1250</v>
      </c>
      <c r="E14" s="87">
        <f>E15+E22</f>
        <v>1599</v>
      </c>
      <c r="F14" s="87">
        <f>F15+F22</f>
        <v>0</v>
      </c>
      <c r="G14" s="14" t="s">
        <v>2</v>
      </c>
    </row>
    <row r="15" spans="1:7" ht="15.75">
      <c r="A15" s="88" t="s">
        <v>188</v>
      </c>
      <c r="B15" s="9" t="s">
        <v>17</v>
      </c>
      <c r="C15" s="58">
        <v>0</v>
      </c>
      <c r="D15" s="58">
        <v>407.2</v>
      </c>
      <c r="E15" s="58">
        <v>911.8</v>
      </c>
      <c r="F15" s="58">
        <v>0</v>
      </c>
      <c r="G15" s="38"/>
    </row>
    <row r="16" spans="1:7" ht="38.25">
      <c r="A16" s="88"/>
      <c r="B16" s="35" t="s">
        <v>189</v>
      </c>
      <c r="C16" s="58">
        <v>0</v>
      </c>
      <c r="D16" s="58">
        <v>407.2</v>
      </c>
      <c r="E16" s="58">
        <v>911.8</v>
      </c>
      <c r="F16" s="58">
        <v>0</v>
      </c>
      <c r="G16" s="8" t="s">
        <v>2</v>
      </c>
    </row>
    <row r="17" spans="1:7" ht="15.75">
      <c r="A17" s="88"/>
      <c r="B17" s="9" t="s">
        <v>31</v>
      </c>
      <c r="C17" s="58">
        <v>0</v>
      </c>
      <c r="D17" s="58">
        <v>407.2</v>
      </c>
      <c r="E17" s="58">
        <v>911.8</v>
      </c>
      <c r="F17" s="58">
        <v>0</v>
      </c>
      <c r="G17" s="8" t="s">
        <v>2</v>
      </c>
    </row>
    <row r="18" spans="1:7" ht="25.5">
      <c r="A18" s="88"/>
      <c r="B18" s="35" t="s">
        <v>193</v>
      </c>
      <c r="C18" s="58">
        <v>0</v>
      </c>
      <c r="D18" s="58">
        <v>407.2</v>
      </c>
      <c r="E18" s="58">
        <v>911.8</v>
      </c>
      <c r="F18" s="58">
        <v>0</v>
      </c>
      <c r="G18" s="8" t="s">
        <v>2</v>
      </c>
    </row>
    <row r="19" spans="1:7" ht="15.75">
      <c r="A19" s="88" t="s">
        <v>230</v>
      </c>
      <c r="B19" s="35" t="s">
        <v>192</v>
      </c>
      <c r="C19" s="58">
        <v>0</v>
      </c>
      <c r="D19" s="58">
        <v>407.2</v>
      </c>
      <c r="E19" s="58">
        <v>911.8</v>
      </c>
      <c r="F19" s="58">
        <v>0</v>
      </c>
      <c r="G19" s="8" t="s">
        <v>2</v>
      </c>
    </row>
    <row r="20" spans="1:7" ht="15.75">
      <c r="A20" s="86"/>
      <c r="B20" s="9" t="s">
        <v>26</v>
      </c>
      <c r="C20" s="58">
        <v>0</v>
      </c>
      <c r="D20" s="58">
        <v>842.8</v>
      </c>
      <c r="E20" s="58">
        <v>687.2</v>
      </c>
      <c r="F20" s="58">
        <v>0</v>
      </c>
      <c r="G20" s="57"/>
    </row>
    <row r="21" spans="1:7" ht="38.25">
      <c r="A21" s="34" t="s">
        <v>190</v>
      </c>
      <c r="B21" s="35" t="s">
        <v>191</v>
      </c>
      <c r="C21" s="58">
        <v>0</v>
      </c>
      <c r="D21" s="58">
        <v>842.8</v>
      </c>
      <c r="E21" s="58">
        <v>687.2</v>
      </c>
      <c r="F21" s="58">
        <v>0</v>
      </c>
      <c r="G21" s="57"/>
    </row>
    <row r="22" spans="1:7" ht="15.75">
      <c r="A22" s="86"/>
      <c r="B22" s="9" t="s">
        <v>31</v>
      </c>
      <c r="C22" s="58">
        <v>0</v>
      </c>
      <c r="D22" s="58">
        <v>842.8</v>
      </c>
      <c r="E22" s="58">
        <v>687.2</v>
      </c>
      <c r="F22" s="58">
        <v>0</v>
      </c>
      <c r="G22" s="57"/>
    </row>
    <row r="23" spans="1:7" ht="38.25">
      <c r="A23" s="86"/>
      <c r="B23" s="35" t="s">
        <v>202</v>
      </c>
      <c r="C23" s="58">
        <v>0</v>
      </c>
      <c r="D23" s="58">
        <v>842.8</v>
      </c>
      <c r="E23" s="58">
        <v>687.2</v>
      </c>
      <c r="F23" s="58">
        <v>0</v>
      </c>
      <c r="G23" s="57"/>
    </row>
    <row r="24" spans="1:7" ht="15.75">
      <c r="A24" s="88" t="s">
        <v>230</v>
      </c>
      <c r="B24" s="35" t="s">
        <v>192</v>
      </c>
      <c r="C24" s="58">
        <v>0</v>
      </c>
      <c r="D24" s="58">
        <v>842.8</v>
      </c>
      <c r="E24" s="58">
        <v>687.2</v>
      </c>
      <c r="F24" s="58">
        <v>0</v>
      </c>
      <c r="G24" s="57"/>
    </row>
    <row r="25" spans="1:7" s="91" customFormat="1" ht="15.75">
      <c r="A25" s="106"/>
      <c r="B25" s="15" t="s">
        <v>4</v>
      </c>
      <c r="C25" s="87">
        <f>C14</f>
        <v>0</v>
      </c>
      <c r="D25" s="87">
        <f>D14</f>
        <v>1250</v>
      </c>
      <c r="E25" s="87">
        <f>E14</f>
        <v>1599</v>
      </c>
      <c r="F25" s="87">
        <f>F14</f>
        <v>0</v>
      </c>
      <c r="G25" s="107"/>
    </row>
  </sheetData>
  <sheetProtection/>
  <mergeCells count="11">
    <mergeCell ref="B11:B12"/>
    <mergeCell ref="E11:F11"/>
    <mergeCell ref="G11:G12"/>
    <mergeCell ref="A9:G9"/>
    <mergeCell ref="C11:C12"/>
    <mergeCell ref="A5:G5"/>
    <mergeCell ref="A6:G6"/>
    <mergeCell ref="A7:G7"/>
    <mergeCell ref="A8:G8"/>
    <mergeCell ref="D11:D12"/>
    <mergeCell ref="A11:A12"/>
  </mergeCells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6"/>
  <sheetViews>
    <sheetView zoomScalePageLayoutView="0" workbookViewId="0" topLeftCell="A1">
      <pane xSplit="3" ySplit="4" topLeftCell="D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J44" sqref="J44"/>
    </sheetView>
  </sheetViews>
  <sheetFormatPr defaultColWidth="9.140625" defaultRowHeight="15"/>
  <cols>
    <col min="1" max="1" width="3.7109375" style="0" bestFit="1" customWidth="1"/>
    <col min="2" max="2" width="9.8515625" style="0" bestFit="1" customWidth="1"/>
    <col min="3" max="3" width="44.7109375" style="0" customWidth="1"/>
    <col min="4" max="4" width="16.28125" style="0" customWidth="1"/>
    <col min="5" max="5" width="20.00390625" style="0" customWidth="1"/>
    <col min="6" max="7" width="21.140625" style="0" customWidth="1"/>
  </cols>
  <sheetData>
    <row r="1" spans="1:7" ht="36" customHeight="1">
      <c r="A1" s="135" t="s">
        <v>63</v>
      </c>
      <c r="B1" s="135"/>
      <c r="C1" s="135"/>
      <c r="D1" s="135"/>
      <c r="E1" s="135"/>
      <c r="F1" s="135"/>
      <c r="G1" s="135"/>
    </row>
    <row r="2" spans="1:7" ht="15.75">
      <c r="A2" s="12"/>
      <c r="G2" s="11" t="s">
        <v>178</v>
      </c>
    </row>
    <row r="3" spans="1:7" ht="63">
      <c r="A3" s="8" t="s">
        <v>79</v>
      </c>
      <c r="B3" s="8" t="s">
        <v>0</v>
      </c>
      <c r="C3" s="8" t="s">
        <v>1</v>
      </c>
      <c r="D3" s="8" t="s">
        <v>76</v>
      </c>
      <c r="E3" s="8" t="s">
        <v>99</v>
      </c>
      <c r="F3" s="8" t="s">
        <v>160</v>
      </c>
      <c r="G3" s="8" t="s">
        <v>161</v>
      </c>
    </row>
    <row r="4" spans="1:7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25.5">
      <c r="A5" s="8"/>
      <c r="B5" s="34">
        <v>212140</v>
      </c>
      <c r="C5" s="33" t="s">
        <v>186</v>
      </c>
      <c r="D5" s="8"/>
      <c r="E5" s="8"/>
      <c r="F5" s="85"/>
      <c r="G5" s="85"/>
    </row>
    <row r="6" spans="1:7" ht="15.75">
      <c r="A6" s="8"/>
      <c r="B6" s="8" t="s">
        <v>2</v>
      </c>
      <c r="C6" s="9" t="s">
        <v>17</v>
      </c>
      <c r="D6" s="8" t="s">
        <v>2</v>
      </c>
      <c r="E6" s="8" t="s">
        <v>2</v>
      </c>
      <c r="F6" s="85"/>
      <c r="G6" s="85"/>
    </row>
    <row r="7" spans="1:7" ht="25.5">
      <c r="A7" s="8">
        <v>1</v>
      </c>
      <c r="B7" s="34" t="s">
        <v>188</v>
      </c>
      <c r="C7" s="33" t="s">
        <v>189</v>
      </c>
      <c r="D7" s="8"/>
      <c r="E7" s="8"/>
      <c r="F7" s="85"/>
      <c r="G7" s="85"/>
    </row>
    <row r="8" spans="1:7" ht="15.75">
      <c r="A8" s="8"/>
      <c r="B8" s="8" t="s">
        <v>2</v>
      </c>
      <c r="C8" s="9" t="s">
        <v>31</v>
      </c>
      <c r="D8" s="8" t="s">
        <v>2</v>
      </c>
      <c r="E8" s="8" t="s">
        <v>2</v>
      </c>
      <c r="F8" s="85"/>
      <c r="G8" s="85"/>
    </row>
    <row r="9" spans="1:7" ht="25.5">
      <c r="A9" s="8"/>
      <c r="B9" s="8"/>
      <c r="C9" s="48" t="s">
        <v>193</v>
      </c>
      <c r="D9" s="8"/>
      <c r="E9" s="8"/>
      <c r="F9" s="85"/>
      <c r="G9" s="85"/>
    </row>
    <row r="10" spans="1:7" ht="15.75">
      <c r="A10" s="8"/>
      <c r="B10" s="8"/>
      <c r="C10" s="64" t="s">
        <v>194</v>
      </c>
      <c r="D10" s="68"/>
      <c r="E10" s="68"/>
      <c r="F10" s="85"/>
      <c r="G10" s="85"/>
    </row>
    <row r="11" spans="1:7" ht="31.5">
      <c r="A11" s="8"/>
      <c r="B11" s="8"/>
      <c r="C11" s="66" t="s">
        <v>195</v>
      </c>
      <c r="D11" s="71" t="s">
        <v>219</v>
      </c>
      <c r="E11" s="71" t="s">
        <v>220</v>
      </c>
      <c r="F11" s="85"/>
      <c r="G11" s="85"/>
    </row>
    <row r="12" spans="1:7" ht="15.75">
      <c r="A12" s="8"/>
      <c r="B12" s="8"/>
      <c r="C12" s="67" t="s">
        <v>196</v>
      </c>
      <c r="D12" s="72"/>
      <c r="E12" s="72"/>
      <c r="F12" s="85"/>
      <c r="G12" s="85"/>
    </row>
    <row r="13" spans="1:7" ht="31.5">
      <c r="A13" s="8"/>
      <c r="B13" s="8"/>
      <c r="C13" s="66" t="s">
        <v>197</v>
      </c>
      <c r="D13" s="71" t="s">
        <v>180</v>
      </c>
      <c r="E13" s="71" t="s">
        <v>221</v>
      </c>
      <c r="F13" s="85"/>
      <c r="G13" s="85"/>
    </row>
    <row r="14" spans="1:7" ht="15.75">
      <c r="A14" s="8"/>
      <c r="B14" s="8"/>
      <c r="C14" s="67" t="s">
        <v>198</v>
      </c>
      <c r="D14" s="72"/>
      <c r="E14" s="72"/>
      <c r="F14" s="85"/>
      <c r="G14" s="85"/>
    </row>
    <row r="15" spans="1:7" ht="31.5">
      <c r="A15" s="8"/>
      <c r="B15" s="8"/>
      <c r="C15" s="66" t="s">
        <v>199</v>
      </c>
      <c r="D15" s="71" t="s">
        <v>222</v>
      </c>
      <c r="E15" s="71" t="s">
        <v>221</v>
      </c>
      <c r="F15" s="85"/>
      <c r="G15" s="85"/>
    </row>
    <row r="16" spans="1:7" ht="15.75">
      <c r="A16" s="8"/>
      <c r="B16" s="8"/>
      <c r="C16" s="67" t="s">
        <v>200</v>
      </c>
      <c r="D16" s="72"/>
      <c r="E16" s="72"/>
      <c r="F16" s="85"/>
      <c r="G16" s="85"/>
    </row>
    <row r="17" spans="1:7" ht="31.5">
      <c r="A17" s="8"/>
      <c r="B17" s="8"/>
      <c r="C17" s="66" t="s">
        <v>201</v>
      </c>
      <c r="D17" s="71" t="s">
        <v>222</v>
      </c>
      <c r="E17" s="71" t="s">
        <v>221</v>
      </c>
      <c r="F17" s="85"/>
      <c r="G17" s="85"/>
    </row>
    <row r="18" spans="1:7" ht="15.75">
      <c r="A18" s="8"/>
      <c r="B18" s="8"/>
      <c r="C18" s="9" t="s">
        <v>26</v>
      </c>
      <c r="D18" s="69"/>
      <c r="E18" s="70"/>
      <c r="F18" s="85"/>
      <c r="G18" s="85"/>
    </row>
    <row r="19" spans="1:7" ht="25.5">
      <c r="A19" s="8">
        <v>2</v>
      </c>
      <c r="B19" s="34" t="s">
        <v>190</v>
      </c>
      <c r="C19" s="33" t="s">
        <v>191</v>
      </c>
      <c r="D19" s="80"/>
      <c r="E19" s="81"/>
      <c r="F19" s="85"/>
      <c r="G19" s="85"/>
    </row>
    <row r="20" spans="1:7" ht="15.75">
      <c r="A20" s="8"/>
      <c r="B20" s="8"/>
      <c r="C20" s="63" t="s">
        <v>31</v>
      </c>
      <c r="D20" s="80"/>
      <c r="E20" s="81"/>
      <c r="F20" s="85"/>
      <c r="G20" s="85"/>
    </row>
    <row r="21" spans="1:7" ht="25.5">
      <c r="A21" s="8"/>
      <c r="B21" s="8"/>
      <c r="C21" s="78" t="s">
        <v>202</v>
      </c>
      <c r="D21" s="82"/>
      <c r="E21" s="82"/>
      <c r="F21" s="85"/>
      <c r="G21" s="85"/>
    </row>
    <row r="22" spans="1:7" ht="15.75">
      <c r="A22" s="8"/>
      <c r="B22" s="8"/>
      <c r="C22" s="67" t="s">
        <v>194</v>
      </c>
      <c r="D22" s="82"/>
      <c r="E22" s="83"/>
      <c r="F22" s="85"/>
      <c r="G22" s="85"/>
    </row>
    <row r="23" spans="1:7" ht="47.25">
      <c r="A23" s="8"/>
      <c r="B23" s="8"/>
      <c r="C23" s="66" t="s">
        <v>203</v>
      </c>
      <c r="D23" s="82" t="s">
        <v>219</v>
      </c>
      <c r="E23" s="83" t="s">
        <v>220</v>
      </c>
      <c r="F23" s="85"/>
      <c r="G23" s="85"/>
    </row>
    <row r="24" spans="1:7" ht="15.75">
      <c r="A24" s="8"/>
      <c r="B24" s="8"/>
      <c r="C24" s="79" t="s">
        <v>204</v>
      </c>
      <c r="D24" s="83" t="s">
        <v>179</v>
      </c>
      <c r="E24" s="83" t="s">
        <v>223</v>
      </c>
      <c r="F24" s="85"/>
      <c r="G24" s="85"/>
    </row>
    <row r="25" spans="1:7" ht="31.5">
      <c r="A25" s="8"/>
      <c r="B25" s="8"/>
      <c r="C25" s="79" t="s">
        <v>205</v>
      </c>
      <c r="D25" s="83" t="s">
        <v>180</v>
      </c>
      <c r="E25" s="83" t="s">
        <v>224</v>
      </c>
      <c r="F25" s="85"/>
      <c r="G25" s="85"/>
    </row>
    <row r="26" spans="1:7" ht="15.75">
      <c r="A26" s="8"/>
      <c r="B26" s="8"/>
      <c r="C26" s="67" t="s">
        <v>196</v>
      </c>
      <c r="D26" s="83"/>
      <c r="E26" s="83"/>
      <c r="F26" s="85"/>
      <c r="G26" s="85"/>
    </row>
    <row r="27" spans="1:7" ht="31.5">
      <c r="A27" s="8"/>
      <c r="B27" s="8"/>
      <c r="C27" s="66" t="s">
        <v>206</v>
      </c>
      <c r="D27" s="83" t="s">
        <v>225</v>
      </c>
      <c r="E27" s="83" t="s">
        <v>220</v>
      </c>
      <c r="F27" s="85"/>
      <c r="G27" s="85"/>
    </row>
    <row r="28" spans="1:7" ht="63">
      <c r="A28" s="8"/>
      <c r="B28" s="8"/>
      <c r="C28" s="66" t="s">
        <v>207</v>
      </c>
      <c r="D28" s="83"/>
      <c r="E28" s="83"/>
      <c r="F28" s="85"/>
      <c r="G28" s="85"/>
    </row>
    <row r="29" spans="1:7" ht="15.75">
      <c r="A29" s="8" t="s">
        <v>2</v>
      </c>
      <c r="B29" s="8"/>
      <c r="C29" s="66" t="s">
        <v>208</v>
      </c>
      <c r="D29" s="83" t="s">
        <v>180</v>
      </c>
      <c r="E29" s="83" t="s">
        <v>226</v>
      </c>
      <c r="F29" s="85"/>
      <c r="G29" s="85" t="s">
        <v>2</v>
      </c>
    </row>
    <row r="30" spans="1:7" ht="15.75">
      <c r="A30" s="8"/>
      <c r="B30" s="8"/>
      <c r="C30" s="66" t="s">
        <v>209</v>
      </c>
      <c r="D30" s="83" t="s">
        <v>180</v>
      </c>
      <c r="E30" s="83" t="s">
        <v>226</v>
      </c>
      <c r="F30" s="85"/>
      <c r="G30" s="85"/>
    </row>
    <row r="31" spans="1:7" ht="15.75">
      <c r="A31" s="8"/>
      <c r="B31" s="8"/>
      <c r="C31" s="66" t="s">
        <v>210</v>
      </c>
      <c r="D31" s="83" t="s">
        <v>180</v>
      </c>
      <c r="E31" s="83" t="s">
        <v>226</v>
      </c>
      <c r="F31" s="85"/>
      <c r="G31" s="85"/>
    </row>
    <row r="32" spans="1:7" ht="15.75">
      <c r="A32" s="8"/>
      <c r="B32" s="8"/>
      <c r="C32" s="66" t="s">
        <v>211</v>
      </c>
      <c r="D32" s="83" t="s">
        <v>225</v>
      </c>
      <c r="E32" s="83" t="s">
        <v>220</v>
      </c>
      <c r="F32" s="85"/>
      <c r="G32" s="85"/>
    </row>
    <row r="33" spans="1:7" ht="15.75">
      <c r="A33" s="8"/>
      <c r="B33" s="8"/>
      <c r="C33" s="67" t="s">
        <v>198</v>
      </c>
      <c r="D33" s="83"/>
      <c r="E33" s="82"/>
      <c r="F33" s="89"/>
      <c r="G33" s="85"/>
    </row>
    <row r="34" spans="1:7" ht="31.5">
      <c r="A34" s="8"/>
      <c r="B34" s="8"/>
      <c r="C34" s="66" t="s">
        <v>212</v>
      </c>
      <c r="D34" s="83" t="s">
        <v>227</v>
      </c>
      <c r="E34" s="83" t="s">
        <v>228</v>
      </c>
      <c r="F34" s="90"/>
      <c r="G34" s="85"/>
    </row>
    <row r="35" spans="1:7" ht="31.5">
      <c r="A35" s="8"/>
      <c r="B35" s="8"/>
      <c r="C35" s="66" t="s">
        <v>213</v>
      </c>
      <c r="D35" s="83" t="s">
        <v>225</v>
      </c>
      <c r="E35" s="83" t="s">
        <v>228</v>
      </c>
      <c r="F35" s="90"/>
      <c r="G35" s="85"/>
    </row>
    <row r="36" spans="1:7" ht="63">
      <c r="A36" s="8"/>
      <c r="B36" s="8"/>
      <c r="C36" s="65" t="s">
        <v>214</v>
      </c>
      <c r="D36" s="83" t="s">
        <v>180</v>
      </c>
      <c r="E36" s="83" t="s">
        <v>228</v>
      </c>
      <c r="F36" s="90"/>
      <c r="G36" s="85"/>
    </row>
    <row r="37" spans="1:7" ht="15.75">
      <c r="A37" s="8"/>
      <c r="B37" s="76"/>
      <c r="C37" s="64" t="s">
        <v>200</v>
      </c>
      <c r="D37" s="77"/>
      <c r="E37" s="76"/>
      <c r="F37" s="90"/>
      <c r="G37" s="85"/>
    </row>
    <row r="38" spans="1:7" ht="31.5">
      <c r="A38" s="8"/>
      <c r="B38" s="76"/>
      <c r="C38" s="65" t="s">
        <v>215</v>
      </c>
      <c r="D38" s="77" t="s">
        <v>222</v>
      </c>
      <c r="E38" s="83" t="s">
        <v>228</v>
      </c>
      <c r="F38" s="90"/>
      <c r="G38" s="85"/>
    </row>
    <row r="39" spans="1:7" ht="47.25">
      <c r="A39" s="8"/>
      <c r="B39" s="76"/>
      <c r="C39" s="65" t="s">
        <v>216</v>
      </c>
      <c r="D39" s="77" t="s">
        <v>222</v>
      </c>
      <c r="E39" s="83" t="s">
        <v>226</v>
      </c>
      <c r="F39" s="90"/>
      <c r="G39" s="85"/>
    </row>
    <row r="40" spans="1:7" ht="47.25">
      <c r="A40" s="8"/>
      <c r="B40" s="76"/>
      <c r="C40" s="65" t="s">
        <v>217</v>
      </c>
      <c r="D40" s="77" t="s">
        <v>222</v>
      </c>
      <c r="E40" s="83" t="s">
        <v>226</v>
      </c>
      <c r="F40" s="90"/>
      <c r="G40" s="85"/>
    </row>
    <row r="41" spans="1:7" ht="47.25">
      <c r="A41" s="8"/>
      <c r="B41" s="76"/>
      <c r="C41" s="65" t="s">
        <v>218</v>
      </c>
      <c r="D41" s="77" t="s">
        <v>222</v>
      </c>
      <c r="E41" s="83" t="s">
        <v>226</v>
      </c>
      <c r="F41" s="90"/>
      <c r="G41" s="85"/>
    </row>
    <row r="42" spans="1:7" ht="15.75">
      <c r="A42" s="8" t="s">
        <v>2</v>
      </c>
      <c r="B42" s="8" t="s">
        <v>2</v>
      </c>
      <c r="C42" s="9" t="s">
        <v>3</v>
      </c>
      <c r="D42" s="8" t="s">
        <v>2</v>
      </c>
      <c r="E42" s="8" t="s">
        <v>2</v>
      </c>
      <c r="F42" s="85" t="s">
        <v>2</v>
      </c>
      <c r="G42" s="85" t="s">
        <v>2</v>
      </c>
    </row>
    <row r="43" spans="1:7" ht="47.25" customHeight="1">
      <c r="A43" s="135" t="s">
        <v>162</v>
      </c>
      <c r="B43" s="135"/>
      <c r="C43" s="135"/>
      <c r="D43" s="135"/>
      <c r="E43" s="135"/>
      <c r="F43" s="135"/>
      <c r="G43" s="135"/>
    </row>
    <row r="44" spans="1:7" ht="15.75" customHeight="1">
      <c r="A44" s="162" t="s">
        <v>64</v>
      </c>
      <c r="B44" s="162"/>
      <c r="C44" s="162"/>
      <c r="D44" s="162"/>
      <c r="E44" s="162"/>
      <c r="F44" s="162"/>
      <c r="G44" s="162"/>
    </row>
    <row r="45" spans="1:7" ht="15">
      <c r="A45" s="138" t="s">
        <v>178</v>
      </c>
      <c r="B45" s="138"/>
      <c r="C45" s="138"/>
      <c r="D45" s="138"/>
      <c r="E45" s="138"/>
      <c r="F45" s="138"/>
      <c r="G45" s="138"/>
    </row>
    <row r="46" spans="1:7" s="17" customFormat="1" ht="15.75">
      <c r="A46" s="159" t="s">
        <v>4</v>
      </c>
      <c r="B46" s="160"/>
      <c r="C46" s="161"/>
      <c r="D46" s="14" t="s">
        <v>2</v>
      </c>
      <c r="E46" s="14" t="s">
        <v>2</v>
      </c>
      <c r="F46" s="14" t="s">
        <v>2</v>
      </c>
      <c r="G46" s="14" t="s">
        <v>2</v>
      </c>
    </row>
  </sheetData>
  <sheetProtection/>
  <mergeCells count="5">
    <mergeCell ref="A1:G1"/>
    <mergeCell ref="A46:C46"/>
    <mergeCell ref="A43:G43"/>
    <mergeCell ref="A44:G44"/>
    <mergeCell ref="A45:G45"/>
  </mergeCells>
  <printOptions/>
  <pageMargins left="0.25" right="0.25" top="0.75" bottom="0.75" header="0.3" footer="0.3"/>
  <pageSetup fitToHeight="16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8"/>
  <sheetViews>
    <sheetView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4" sqref="A14"/>
    </sheetView>
  </sheetViews>
  <sheetFormatPr defaultColWidth="9.140625" defaultRowHeight="15"/>
  <cols>
    <col min="1" max="1" width="12.7109375" style="0" customWidth="1"/>
    <col min="2" max="2" width="39.28125" style="0" customWidth="1"/>
    <col min="3" max="6" width="20.421875" style="0" customWidth="1"/>
    <col min="7" max="7" width="27.57421875" style="0" customWidth="1"/>
  </cols>
  <sheetData>
    <row r="1" spans="1:7" ht="15.75">
      <c r="A1" s="135" t="s">
        <v>163</v>
      </c>
      <c r="B1" s="135"/>
      <c r="C1" s="135"/>
      <c r="D1" s="135"/>
      <c r="E1" s="135"/>
      <c r="F1" s="135"/>
      <c r="G1" s="135"/>
    </row>
    <row r="2" spans="1:7" ht="15">
      <c r="A2" s="138" t="s">
        <v>178</v>
      </c>
      <c r="B2" s="138"/>
      <c r="C2" s="138"/>
      <c r="D2" s="138"/>
      <c r="E2" s="138"/>
      <c r="F2" s="138"/>
      <c r="G2" s="138"/>
    </row>
    <row r="3" ht="15.75">
      <c r="A3" s="12"/>
    </row>
    <row r="4" spans="1:7" ht="15.75">
      <c r="A4" s="129" t="s">
        <v>14</v>
      </c>
      <c r="B4" s="129" t="s">
        <v>1</v>
      </c>
      <c r="C4" s="129" t="s">
        <v>104</v>
      </c>
      <c r="D4" s="129"/>
      <c r="E4" s="129" t="s">
        <v>131</v>
      </c>
      <c r="F4" s="129"/>
      <c r="G4" s="147" t="s">
        <v>164</v>
      </c>
    </row>
    <row r="5" spans="1:7" ht="130.5" customHeight="1">
      <c r="A5" s="129"/>
      <c r="B5" s="129"/>
      <c r="C5" s="8" t="s">
        <v>65</v>
      </c>
      <c r="D5" s="8" t="s">
        <v>100</v>
      </c>
      <c r="E5" s="8" t="s">
        <v>65</v>
      </c>
      <c r="F5" s="8" t="s">
        <v>100</v>
      </c>
      <c r="G5" s="148"/>
    </row>
    <row r="6" spans="1:7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5.5">
      <c r="A7" s="88" t="s">
        <v>187</v>
      </c>
      <c r="B7" s="35" t="s">
        <v>186</v>
      </c>
      <c r="C7" s="38">
        <f>C8+C13-0.1</f>
        <v>1702.9</v>
      </c>
      <c r="D7" s="38">
        <f>D8+D13</f>
        <v>0</v>
      </c>
      <c r="E7" s="38">
        <f>E8+E13</f>
        <v>1788.1</v>
      </c>
      <c r="F7" s="38">
        <f>F8+F13</f>
        <v>0</v>
      </c>
      <c r="G7" s="9" t="s">
        <v>2</v>
      </c>
    </row>
    <row r="8" spans="1:9" ht="15.75">
      <c r="A8" s="88" t="s">
        <v>188</v>
      </c>
      <c r="B8" s="9" t="s">
        <v>17</v>
      </c>
      <c r="C8" s="38">
        <v>971.1</v>
      </c>
      <c r="D8" s="38">
        <v>0</v>
      </c>
      <c r="E8" s="38">
        <v>1019.6</v>
      </c>
      <c r="F8" s="38">
        <v>0</v>
      </c>
      <c r="G8" s="9"/>
      <c r="I8" t="s">
        <v>2</v>
      </c>
    </row>
    <row r="9" spans="1:7" ht="38.25">
      <c r="A9" s="88"/>
      <c r="B9" s="35" t="s">
        <v>189</v>
      </c>
      <c r="C9" s="38">
        <v>971.1</v>
      </c>
      <c r="D9" s="38">
        <v>0</v>
      </c>
      <c r="E9" s="38">
        <v>1019.6</v>
      </c>
      <c r="F9" s="38">
        <v>0</v>
      </c>
      <c r="G9" s="9" t="s">
        <v>2</v>
      </c>
    </row>
    <row r="10" spans="1:7" ht="15.75">
      <c r="A10" s="88"/>
      <c r="B10" s="9" t="s">
        <v>31</v>
      </c>
      <c r="C10" s="38">
        <v>971.1</v>
      </c>
      <c r="D10" s="38">
        <v>0</v>
      </c>
      <c r="E10" s="38">
        <v>1019.6</v>
      </c>
      <c r="F10" s="38">
        <v>0</v>
      </c>
      <c r="G10" s="9" t="s">
        <v>2</v>
      </c>
    </row>
    <row r="11" spans="1:7" ht="25.5">
      <c r="A11" s="88"/>
      <c r="B11" s="35" t="s">
        <v>193</v>
      </c>
      <c r="C11" s="38">
        <v>971.1</v>
      </c>
      <c r="D11" s="38">
        <v>0</v>
      </c>
      <c r="E11" s="38">
        <v>1019.6</v>
      </c>
      <c r="F11" s="38">
        <v>0</v>
      </c>
      <c r="G11" s="9" t="s">
        <v>2</v>
      </c>
    </row>
    <row r="12" spans="1:7" ht="15.75">
      <c r="A12" s="88" t="s">
        <v>230</v>
      </c>
      <c r="B12" s="35" t="s">
        <v>192</v>
      </c>
      <c r="C12" s="38">
        <v>971.1</v>
      </c>
      <c r="D12" s="38">
        <v>0</v>
      </c>
      <c r="E12" s="38">
        <v>1019.6</v>
      </c>
      <c r="F12" s="38">
        <v>0</v>
      </c>
      <c r="G12" s="9" t="s">
        <v>2</v>
      </c>
    </row>
    <row r="13" spans="1:7" ht="15.75">
      <c r="A13" s="86"/>
      <c r="B13" s="9" t="s">
        <v>26</v>
      </c>
      <c r="C13" s="38">
        <v>731.9</v>
      </c>
      <c r="D13" s="38">
        <v>0</v>
      </c>
      <c r="E13" s="38">
        <v>768.5</v>
      </c>
      <c r="F13" s="38">
        <v>0</v>
      </c>
      <c r="G13" s="57"/>
    </row>
    <row r="14" spans="1:7" ht="38.25">
      <c r="A14" s="88" t="s">
        <v>190</v>
      </c>
      <c r="B14" s="35" t="s">
        <v>191</v>
      </c>
      <c r="C14" s="38">
        <v>731.9</v>
      </c>
      <c r="D14" s="38">
        <v>0</v>
      </c>
      <c r="E14" s="38">
        <v>768.5</v>
      </c>
      <c r="F14" s="38">
        <v>0</v>
      </c>
      <c r="G14" s="57"/>
    </row>
    <row r="15" spans="1:7" ht="15.75">
      <c r="A15" s="86"/>
      <c r="B15" s="9" t="s">
        <v>31</v>
      </c>
      <c r="C15" s="38">
        <v>731.9</v>
      </c>
      <c r="D15" s="38">
        <v>0</v>
      </c>
      <c r="E15" s="38">
        <v>768.5</v>
      </c>
      <c r="F15" s="38">
        <v>0</v>
      </c>
      <c r="G15" s="57"/>
    </row>
    <row r="16" spans="1:7" ht="42" customHeight="1">
      <c r="A16" s="86"/>
      <c r="B16" s="35" t="s">
        <v>202</v>
      </c>
      <c r="C16" s="38">
        <v>731.9</v>
      </c>
      <c r="D16" s="38">
        <v>0</v>
      </c>
      <c r="E16" s="38">
        <v>768.5</v>
      </c>
      <c r="F16" s="38">
        <v>0</v>
      </c>
      <c r="G16" s="57"/>
    </row>
    <row r="17" spans="1:7" ht="15.75">
      <c r="A17" s="88" t="s">
        <v>230</v>
      </c>
      <c r="B17" s="35" t="s">
        <v>192</v>
      </c>
      <c r="C17" s="38">
        <v>731.9</v>
      </c>
      <c r="D17" s="38">
        <v>0</v>
      </c>
      <c r="E17" s="38">
        <v>768.5</v>
      </c>
      <c r="F17" s="38">
        <v>0</v>
      </c>
      <c r="G17" s="57"/>
    </row>
    <row r="18" spans="1:7" ht="15.75">
      <c r="A18" s="86"/>
      <c r="B18" s="9" t="s">
        <v>4</v>
      </c>
      <c r="C18" s="38">
        <f>C7</f>
        <v>1702.9</v>
      </c>
      <c r="D18" s="38">
        <f>D7</f>
        <v>0</v>
      </c>
      <c r="E18" s="38">
        <f>E7</f>
        <v>1788.1</v>
      </c>
      <c r="F18" s="38">
        <f>F7</f>
        <v>0</v>
      </c>
      <c r="G18" s="57"/>
    </row>
  </sheetData>
  <sheetProtection/>
  <mergeCells count="7">
    <mergeCell ref="A1:G1"/>
    <mergeCell ref="A2:G2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20" fitToWidth="1" horizontalDpi="600" verticalDpi="600" orientation="landscape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5"/>
  <sheetViews>
    <sheetView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:I41"/>
    </sheetView>
  </sheetViews>
  <sheetFormatPr defaultColWidth="9.140625" defaultRowHeight="15"/>
  <cols>
    <col min="1" max="1" width="3.7109375" style="10" bestFit="1" customWidth="1"/>
    <col min="2" max="2" width="9.8515625" style="10" bestFit="1" customWidth="1"/>
    <col min="3" max="3" width="37.57421875" style="10" customWidth="1"/>
    <col min="4" max="4" width="13.8515625" style="10" customWidth="1"/>
    <col min="5" max="5" width="18.7109375" style="10" customWidth="1"/>
    <col min="6" max="9" width="19.7109375" style="10" customWidth="1"/>
    <col min="10" max="16384" width="9.140625" style="10" customWidth="1"/>
  </cols>
  <sheetData>
    <row r="1" spans="1:9" ht="15.75">
      <c r="A1" s="135" t="s">
        <v>63</v>
      </c>
      <c r="B1" s="135"/>
      <c r="C1" s="135"/>
      <c r="D1" s="135"/>
      <c r="E1" s="135"/>
      <c r="F1" s="135"/>
      <c r="G1" s="135"/>
      <c r="H1" s="135"/>
      <c r="I1" s="135"/>
    </row>
    <row r="2" spans="1:9" ht="15.75">
      <c r="A2" s="12"/>
      <c r="I2" s="11" t="s">
        <v>178</v>
      </c>
    </row>
    <row r="3" spans="1:9" ht="94.5">
      <c r="A3" s="8" t="s">
        <v>79</v>
      </c>
      <c r="B3" s="8" t="s">
        <v>0</v>
      </c>
      <c r="C3" s="8" t="s">
        <v>1</v>
      </c>
      <c r="D3" s="8" t="s">
        <v>76</v>
      </c>
      <c r="E3" s="8" t="s">
        <v>99</v>
      </c>
      <c r="F3" s="8" t="s">
        <v>165</v>
      </c>
      <c r="G3" s="8" t="s">
        <v>166</v>
      </c>
      <c r="H3" s="8" t="s">
        <v>167</v>
      </c>
      <c r="I3" s="8" t="s">
        <v>168</v>
      </c>
    </row>
    <row r="4" spans="1:11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K4" s="10" t="s">
        <v>182</v>
      </c>
    </row>
    <row r="5" spans="1:9" ht="25.5">
      <c r="A5" s="8"/>
      <c r="B5" s="34">
        <v>212140</v>
      </c>
      <c r="C5" s="33" t="s">
        <v>186</v>
      </c>
      <c r="D5" s="8"/>
      <c r="E5" s="8"/>
      <c r="F5" s="38">
        <v>1702.9</v>
      </c>
      <c r="G5" s="38">
        <v>0</v>
      </c>
      <c r="H5" s="38">
        <v>1788.1</v>
      </c>
      <c r="I5" s="38">
        <v>0</v>
      </c>
    </row>
    <row r="6" spans="1:9" ht="15.75">
      <c r="A6" s="8"/>
      <c r="B6" s="8" t="s">
        <v>2</v>
      </c>
      <c r="C6" s="9" t="s">
        <v>17</v>
      </c>
      <c r="D6" s="8" t="s">
        <v>2</v>
      </c>
      <c r="E6" s="8" t="s">
        <v>2</v>
      </c>
      <c r="F6" s="38"/>
      <c r="G6" s="38"/>
      <c r="H6" s="38"/>
      <c r="I6" s="38"/>
    </row>
    <row r="7" spans="1:9" ht="38.25">
      <c r="A7" s="8">
        <v>1</v>
      </c>
      <c r="B7" s="34" t="s">
        <v>188</v>
      </c>
      <c r="C7" s="33" t="s">
        <v>189</v>
      </c>
      <c r="D7" s="8"/>
      <c r="E7" s="8"/>
      <c r="F7" s="38">
        <v>971.1</v>
      </c>
      <c r="G7" s="38">
        <v>0</v>
      </c>
      <c r="H7" s="38">
        <v>1019.6</v>
      </c>
      <c r="I7" s="38">
        <v>0</v>
      </c>
    </row>
    <row r="8" spans="1:9" ht="15.75">
      <c r="A8" s="8"/>
      <c r="B8" s="8" t="s">
        <v>2</v>
      </c>
      <c r="C8" s="9" t="s">
        <v>31</v>
      </c>
      <c r="D8" s="8" t="s">
        <v>2</v>
      </c>
      <c r="E8" s="8" t="s">
        <v>2</v>
      </c>
      <c r="F8" s="38">
        <v>971.1</v>
      </c>
      <c r="G8" s="38">
        <v>0</v>
      </c>
      <c r="H8" s="38">
        <v>1019.6</v>
      </c>
      <c r="I8" s="38">
        <v>0</v>
      </c>
    </row>
    <row r="9" spans="1:9" ht="25.5">
      <c r="A9" s="8"/>
      <c r="B9" s="8"/>
      <c r="C9" s="48" t="s">
        <v>193</v>
      </c>
      <c r="D9" s="8"/>
      <c r="E9" s="8"/>
      <c r="F9" s="38">
        <v>971.1</v>
      </c>
      <c r="G9" s="38">
        <v>0</v>
      </c>
      <c r="H9" s="38">
        <v>1019.6</v>
      </c>
      <c r="I9" s="38">
        <v>0</v>
      </c>
    </row>
    <row r="10" spans="1:9" ht="15.75">
      <c r="A10" s="8"/>
      <c r="B10" s="8"/>
      <c r="C10" s="64" t="s">
        <v>194</v>
      </c>
      <c r="D10" s="68"/>
      <c r="E10" s="68"/>
      <c r="F10" s="85"/>
      <c r="G10" s="85"/>
      <c r="H10" s="85"/>
      <c r="I10" s="85"/>
    </row>
    <row r="11" spans="1:9" ht="47.25">
      <c r="A11" s="8"/>
      <c r="B11" s="8"/>
      <c r="C11" s="66" t="s">
        <v>195</v>
      </c>
      <c r="D11" s="71" t="s">
        <v>219</v>
      </c>
      <c r="E11" s="71" t="s">
        <v>220</v>
      </c>
      <c r="F11" s="85"/>
      <c r="G11" s="85"/>
      <c r="H11" s="85"/>
      <c r="I11" s="85"/>
    </row>
    <row r="12" spans="1:9" ht="15.75">
      <c r="A12" s="8"/>
      <c r="B12" s="8"/>
      <c r="C12" s="67" t="s">
        <v>196</v>
      </c>
      <c r="D12" s="72"/>
      <c r="E12" s="72"/>
      <c r="F12" s="85"/>
      <c r="G12" s="85"/>
      <c r="H12" s="85"/>
      <c r="I12" s="85"/>
    </row>
    <row r="13" spans="1:9" ht="47.25">
      <c r="A13" s="8"/>
      <c r="B13" s="8"/>
      <c r="C13" s="66" t="s">
        <v>197</v>
      </c>
      <c r="D13" s="71" t="s">
        <v>180</v>
      </c>
      <c r="E13" s="71" t="s">
        <v>221</v>
      </c>
      <c r="F13" s="85"/>
      <c r="G13" s="85"/>
      <c r="H13" s="85"/>
      <c r="I13" s="85"/>
    </row>
    <row r="14" spans="1:9" ht="15.75">
      <c r="A14" s="8"/>
      <c r="B14" s="8"/>
      <c r="C14" s="67" t="s">
        <v>198</v>
      </c>
      <c r="D14" s="72"/>
      <c r="E14" s="72"/>
      <c r="F14" s="85"/>
      <c r="G14" s="85"/>
      <c r="H14" s="85"/>
      <c r="I14" s="85"/>
    </row>
    <row r="15" spans="1:9" ht="31.5">
      <c r="A15" s="8"/>
      <c r="B15" s="8"/>
      <c r="C15" s="66" t="s">
        <v>199</v>
      </c>
      <c r="D15" s="71" t="s">
        <v>222</v>
      </c>
      <c r="E15" s="71" t="s">
        <v>221</v>
      </c>
      <c r="F15" s="85"/>
      <c r="G15" s="85"/>
      <c r="H15" s="85"/>
      <c r="I15" s="85"/>
    </row>
    <row r="16" spans="1:9" ht="15.75">
      <c r="A16" s="8"/>
      <c r="B16" s="8"/>
      <c r="C16" s="67" t="s">
        <v>200</v>
      </c>
      <c r="D16" s="72"/>
      <c r="E16" s="72"/>
      <c r="F16" s="85"/>
      <c r="G16" s="85"/>
      <c r="H16" s="85"/>
      <c r="I16" s="85"/>
    </row>
    <row r="17" spans="1:9" ht="47.25">
      <c r="A17" s="8"/>
      <c r="B17" s="8"/>
      <c r="C17" s="66" t="s">
        <v>201</v>
      </c>
      <c r="D17" s="71" t="s">
        <v>222</v>
      </c>
      <c r="E17" s="71" t="s">
        <v>221</v>
      </c>
      <c r="F17" s="85"/>
      <c r="G17" s="85"/>
      <c r="H17" s="85"/>
      <c r="I17" s="85"/>
    </row>
    <row r="18" spans="1:9" ht="15.75">
      <c r="A18" s="8"/>
      <c r="B18" s="8"/>
      <c r="C18" s="9" t="s">
        <v>26</v>
      </c>
      <c r="D18" s="69"/>
      <c r="E18" s="70"/>
      <c r="F18" s="85"/>
      <c r="G18" s="85"/>
      <c r="H18" s="85"/>
      <c r="I18" s="85"/>
    </row>
    <row r="19" spans="1:9" ht="38.25">
      <c r="A19" s="8">
        <v>2</v>
      </c>
      <c r="B19" s="34" t="s">
        <v>190</v>
      </c>
      <c r="C19" s="33" t="s">
        <v>191</v>
      </c>
      <c r="D19" s="80"/>
      <c r="E19" s="81"/>
      <c r="F19" s="38">
        <v>731.9</v>
      </c>
      <c r="G19" s="38">
        <v>0</v>
      </c>
      <c r="H19" s="38">
        <v>768.5</v>
      </c>
      <c r="I19" s="38">
        <v>0</v>
      </c>
    </row>
    <row r="20" spans="1:9" ht="15.75">
      <c r="A20" s="8"/>
      <c r="B20" s="8"/>
      <c r="C20" s="63" t="s">
        <v>31</v>
      </c>
      <c r="D20" s="80"/>
      <c r="E20" s="81"/>
      <c r="F20" s="38">
        <v>731.9</v>
      </c>
      <c r="G20" s="38">
        <v>0</v>
      </c>
      <c r="H20" s="38">
        <v>768.5</v>
      </c>
      <c r="I20" s="38">
        <v>0</v>
      </c>
    </row>
    <row r="21" spans="1:9" ht="38.25">
      <c r="A21" s="8"/>
      <c r="B21" s="8"/>
      <c r="C21" s="78" t="s">
        <v>202</v>
      </c>
      <c r="D21" s="82"/>
      <c r="E21" s="82"/>
      <c r="F21" s="38">
        <v>731.9</v>
      </c>
      <c r="G21" s="38">
        <v>0</v>
      </c>
      <c r="H21" s="38">
        <v>768.5</v>
      </c>
      <c r="I21" s="38">
        <v>0</v>
      </c>
    </row>
    <row r="22" spans="1:9" ht="15.75">
      <c r="A22" s="8"/>
      <c r="B22" s="8"/>
      <c r="C22" s="67" t="s">
        <v>194</v>
      </c>
      <c r="D22" s="82"/>
      <c r="E22" s="83"/>
      <c r="F22" s="85"/>
      <c r="G22" s="85"/>
      <c r="H22" s="85"/>
      <c r="I22" s="85"/>
    </row>
    <row r="23" spans="1:9" ht="62.25" customHeight="1">
      <c r="A23" s="8"/>
      <c r="B23" s="8"/>
      <c r="C23" s="66" t="s">
        <v>203</v>
      </c>
      <c r="D23" s="82" t="s">
        <v>219</v>
      </c>
      <c r="E23" s="83" t="s">
        <v>220</v>
      </c>
      <c r="F23" s="85"/>
      <c r="G23" s="85"/>
      <c r="H23" s="85"/>
      <c r="I23" s="85"/>
    </row>
    <row r="24" spans="1:9" ht="15.75">
      <c r="A24" s="8"/>
      <c r="B24" s="8"/>
      <c r="C24" s="79" t="s">
        <v>204</v>
      </c>
      <c r="D24" s="83" t="s">
        <v>179</v>
      </c>
      <c r="E24" s="83" t="s">
        <v>223</v>
      </c>
      <c r="F24" s="85"/>
      <c r="G24" s="85"/>
      <c r="H24" s="85"/>
      <c r="I24" s="85"/>
    </row>
    <row r="25" spans="1:9" ht="35.25" customHeight="1">
      <c r="A25" s="8"/>
      <c r="B25" s="8"/>
      <c r="C25" s="79" t="s">
        <v>205</v>
      </c>
      <c r="D25" s="83" t="s">
        <v>180</v>
      </c>
      <c r="E25" s="83" t="s">
        <v>224</v>
      </c>
      <c r="F25" s="85"/>
      <c r="G25" s="85"/>
      <c r="H25" s="85"/>
      <c r="I25" s="85"/>
    </row>
    <row r="26" spans="1:9" ht="15.75">
      <c r="A26" s="8"/>
      <c r="B26" s="8"/>
      <c r="C26" s="67" t="s">
        <v>196</v>
      </c>
      <c r="D26" s="83"/>
      <c r="E26" s="83"/>
      <c r="F26" s="85"/>
      <c r="G26" s="85"/>
      <c r="H26" s="85"/>
      <c r="I26" s="85"/>
    </row>
    <row r="27" spans="1:9" ht="51" customHeight="1">
      <c r="A27" s="8"/>
      <c r="B27" s="8"/>
      <c r="C27" s="66" t="s">
        <v>206</v>
      </c>
      <c r="D27" s="83" t="s">
        <v>225</v>
      </c>
      <c r="E27" s="83" t="s">
        <v>220</v>
      </c>
      <c r="F27" s="85"/>
      <c r="G27" s="85"/>
      <c r="H27" s="85"/>
      <c r="I27" s="85"/>
    </row>
    <row r="28" spans="1:9" ht="78.75">
      <c r="A28" s="8"/>
      <c r="B28" s="8"/>
      <c r="C28" s="66" t="s">
        <v>207</v>
      </c>
      <c r="D28" s="83"/>
      <c r="E28" s="83"/>
      <c r="F28" s="85"/>
      <c r="G28" s="85"/>
      <c r="H28" s="85"/>
      <c r="I28" s="85"/>
    </row>
    <row r="29" spans="1:9" ht="15.75">
      <c r="A29" s="8" t="s">
        <v>2</v>
      </c>
      <c r="B29" s="8"/>
      <c r="C29" s="66" t="s">
        <v>208</v>
      </c>
      <c r="D29" s="83" t="s">
        <v>180</v>
      </c>
      <c r="E29" s="83" t="s">
        <v>226</v>
      </c>
      <c r="F29" s="85"/>
      <c r="G29" s="85"/>
      <c r="H29" s="85"/>
      <c r="I29" s="85"/>
    </row>
    <row r="30" spans="1:9" ht="15.75">
      <c r="A30" s="8"/>
      <c r="B30" s="8"/>
      <c r="C30" s="66" t="s">
        <v>209</v>
      </c>
      <c r="D30" s="83" t="s">
        <v>180</v>
      </c>
      <c r="E30" s="83" t="s">
        <v>226</v>
      </c>
      <c r="F30" s="85"/>
      <c r="G30" s="85"/>
      <c r="H30" s="85"/>
      <c r="I30" s="85"/>
    </row>
    <row r="31" spans="1:9" ht="15.75">
      <c r="A31" s="8"/>
      <c r="B31" s="8"/>
      <c r="C31" s="66" t="s">
        <v>210</v>
      </c>
      <c r="D31" s="83" t="s">
        <v>180</v>
      </c>
      <c r="E31" s="83" t="s">
        <v>226</v>
      </c>
      <c r="F31" s="85"/>
      <c r="G31" s="85"/>
      <c r="H31" s="85"/>
      <c r="I31" s="85"/>
    </row>
    <row r="32" spans="1:9" ht="31.5">
      <c r="A32" s="8"/>
      <c r="B32" s="8"/>
      <c r="C32" s="66" t="s">
        <v>211</v>
      </c>
      <c r="D32" s="83" t="s">
        <v>225</v>
      </c>
      <c r="E32" s="83" t="s">
        <v>220</v>
      </c>
      <c r="F32" s="85"/>
      <c r="G32" s="85"/>
      <c r="H32" s="85"/>
      <c r="I32" s="85"/>
    </row>
    <row r="33" spans="1:9" ht="15.75">
      <c r="A33" s="8"/>
      <c r="B33" s="8"/>
      <c r="C33" s="67" t="s">
        <v>198</v>
      </c>
      <c r="D33" s="83"/>
      <c r="E33" s="82"/>
      <c r="F33" s="85"/>
      <c r="G33" s="85"/>
      <c r="H33" s="85"/>
      <c r="I33" s="85"/>
    </row>
    <row r="34" spans="1:9" ht="47.25">
      <c r="A34" s="8"/>
      <c r="B34" s="8"/>
      <c r="C34" s="66" t="s">
        <v>212</v>
      </c>
      <c r="D34" s="83" t="s">
        <v>227</v>
      </c>
      <c r="E34" s="83" t="s">
        <v>228</v>
      </c>
      <c r="F34" s="85"/>
      <c r="G34" s="85"/>
      <c r="H34" s="85"/>
      <c r="I34" s="85"/>
    </row>
    <row r="35" spans="1:9" ht="31.5">
      <c r="A35" s="8"/>
      <c r="B35" s="8"/>
      <c r="C35" s="66" t="s">
        <v>213</v>
      </c>
      <c r="D35" s="83" t="s">
        <v>225</v>
      </c>
      <c r="E35" s="83" t="s">
        <v>228</v>
      </c>
      <c r="F35" s="85"/>
      <c r="G35" s="85"/>
      <c r="H35" s="85"/>
      <c r="I35" s="85"/>
    </row>
    <row r="36" spans="1:9" ht="78.75">
      <c r="A36" s="8"/>
      <c r="B36" s="8"/>
      <c r="C36" s="65" t="s">
        <v>214</v>
      </c>
      <c r="D36" s="83" t="s">
        <v>180</v>
      </c>
      <c r="E36" s="83" t="s">
        <v>228</v>
      </c>
      <c r="F36" s="85"/>
      <c r="G36" s="85"/>
      <c r="H36" s="85"/>
      <c r="I36" s="85"/>
    </row>
    <row r="37" spans="1:9" ht="15.75">
      <c r="A37" s="8"/>
      <c r="B37" s="76"/>
      <c r="C37" s="64" t="s">
        <v>200</v>
      </c>
      <c r="D37" s="77"/>
      <c r="E37" s="76"/>
      <c r="F37" s="85"/>
      <c r="G37" s="85"/>
      <c r="H37" s="85"/>
      <c r="I37" s="85"/>
    </row>
    <row r="38" spans="1:9" ht="31.5">
      <c r="A38" s="8"/>
      <c r="B38" s="76"/>
      <c r="C38" s="65" t="s">
        <v>215</v>
      </c>
      <c r="D38" s="77" t="s">
        <v>222</v>
      </c>
      <c r="E38" s="83" t="s">
        <v>228</v>
      </c>
      <c r="F38" s="85"/>
      <c r="G38" s="85"/>
      <c r="H38" s="85"/>
      <c r="I38" s="85"/>
    </row>
    <row r="39" spans="1:9" ht="63">
      <c r="A39" s="8"/>
      <c r="B39" s="76"/>
      <c r="C39" s="65" t="s">
        <v>216</v>
      </c>
      <c r="D39" s="77" t="s">
        <v>222</v>
      </c>
      <c r="E39" s="83" t="s">
        <v>226</v>
      </c>
      <c r="F39" s="85"/>
      <c r="G39" s="85"/>
      <c r="H39" s="85"/>
      <c r="I39" s="85"/>
    </row>
    <row r="40" spans="1:9" ht="57.75" customHeight="1">
      <c r="A40" s="8"/>
      <c r="B40" s="76"/>
      <c r="C40" s="65" t="s">
        <v>217</v>
      </c>
      <c r="D40" s="77" t="s">
        <v>222</v>
      </c>
      <c r="E40" s="83" t="s">
        <v>226</v>
      </c>
      <c r="F40" s="85"/>
      <c r="G40" s="85"/>
      <c r="H40" s="85"/>
      <c r="I40" s="85"/>
    </row>
    <row r="41" spans="1:9" ht="63">
      <c r="A41" s="8"/>
      <c r="B41" s="76"/>
      <c r="C41" s="65" t="s">
        <v>218</v>
      </c>
      <c r="D41" s="77" t="s">
        <v>222</v>
      </c>
      <c r="E41" s="83" t="s">
        <v>226</v>
      </c>
      <c r="F41" s="85"/>
      <c r="G41" s="85"/>
      <c r="H41" s="85"/>
      <c r="I41" s="85"/>
    </row>
    <row r="42" spans="1:9" ht="15.75">
      <c r="A42" s="8" t="s">
        <v>2</v>
      </c>
      <c r="B42" s="8" t="s">
        <v>2</v>
      </c>
      <c r="C42" s="9" t="s">
        <v>3</v>
      </c>
      <c r="D42" s="8" t="s">
        <v>2</v>
      </c>
      <c r="E42" s="8" t="s">
        <v>2</v>
      </c>
      <c r="F42" s="8" t="s">
        <v>2</v>
      </c>
      <c r="G42" s="8" t="s">
        <v>2</v>
      </c>
      <c r="H42" s="8" t="s">
        <v>2</v>
      </c>
      <c r="I42" s="8" t="s">
        <v>2</v>
      </c>
    </row>
    <row r="43" spans="1:9" ht="39" customHeight="1">
      <c r="A43" s="135" t="s">
        <v>169</v>
      </c>
      <c r="B43" s="135"/>
      <c r="C43" s="135"/>
      <c r="D43" s="135"/>
      <c r="E43" s="135"/>
      <c r="F43" s="135"/>
      <c r="G43" s="135"/>
      <c r="H43" s="135"/>
      <c r="I43" s="135"/>
    </row>
    <row r="44" spans="1:9" ht="15.75">
      <c r="A44" s="162" t="s">
        <v>66</v>
      </c>
      <c r="B44" s="162"/>
      <c r="C44" s="162"/>
      <c r="D44" s="162"/>
      <c r="E44" s="162"/>
      <c r="F44" s="162"/>
      <c r="G44" s="162"/>
      <c r="H44" s="162"/>
      <c r="I44" s="162"/>
    </row>
    <row r="45" spans="1:9" ht="15">
      <c r="A45" s="138" t="s">
        <v>178</v>
      </c>
      <c r="B45" s="138"/>
      <c r="C45" s="138"/>
      <c r="D45" s="138"/>
      <c r="E45" s="138"/>
      <c r="F45" s="138"/>
      <c r="G45" s="138"/>
      <c r="H45" s="138"/>
      <c r="I45" s="138"/>
    </row>
    <row r="46" ht="16.5" thickBot="1">
      <c r="A46" s="12"/>
    </row>
    <row r="47" spans="1:9" s="19" customFormat="1" ht="16.5" thickBot="1">
      <c r="A47" s="163" t="s">
        <v>4</v>
      </c>
      <c r="B47" s="164"/>
      <c r="C47" s="165"/>
      <c r="D47" s="23" t="s">
        <v>2</v>
      </c>
      <c r="E47" s="23" t="s">
        <v>2</v>
      </c>
      <c r="F47" s="23" t="s">
        <v>2</v>
      </c>
      <c r="G47" s="23" t="s">
        <v>2</v>
      </c>
      <c r="H47" s="24"/>
      <c r="I47" s="25"/>
    </row>
    <row r="48" spans="1:7" ht="15">
      <c r="A48" s="166" t="s">
        <v>10</v>
      </c>
      <c r="B48" s="166"/>
      <c r="C48" s="166"/>
      <c r="D48" s="166"/>
      <c r="E48" s="166"/>
      <c r="F48" s="166"/>
      <c r="G48" s="166"/>
    </row>
    <row r="49" ht="15.75">
      <c r="A49" s="12"/>
    </row>
    <row r="50" spans="1:9" ht="15.75" customHeight="1">
      <c r="A50" s="137" t="s">
        <v>5</v>
      </c>
      <c r="B50" s="137"/>
      <c r="C50" s="137"/>
      <c r="D50" s="152" t="s">
        <v>6</v>
      </c>
      <c r="E50" s="152"/>
      <c r="F50" s="152"/>
      <c r="H50" s="152" t="s">
        <v>6</v>
      </c>
      <c r="I50" s="152"/>
    </row>
    <row r="51" spans="1:9" ht="15.75">
      <c r="A51" s="137"/>
      <c r="B51" s="137"/>
      <c r="C51" s="137"/>
      <c r="D51" s="153" t="s">
        <v>7</v>
      </c>
      <c r="E51" s="153"/>
      <c r="F51" s="153"/>
      <c r="H51" s="153" t="s">
        <v>8</v>
      </c>
      <c r="I51" s="153"/>
    </row>
    <row r="52" spans="1:9" ht="15.75" customHeight="1">
      <c r="A52" s="137" t="s">
        <v>9</v>
      </c>
      <c r="B52" s="137"/>
      <c r="C52" s="137"/>
      <c r="D52" s="152" t="s">
        <v>6</v>
      </c>
      <c r="E52" s="152"/>
      <c r="F52" s="152"/>
      <c r="H52" s="152" t="s">
        <v>6</v>
      </c>
      <c r="I52" s="152"/>
    </row>
    <row r="53" spans="1:9" ht="15.75">
      <c r="A53" s="137"/>
      <c r="B53" s="137"/>
      <c r="C53" s="137"/>
      <c r="D53" s="153" t="s">
        <v>7</v>
      </c>
      <c r="E53" s="153"/>
      <c r="F53" s="153"/>
      <c r="H53" s="153" t="s">
        <v>8</v>
      </c>
      <c r="I53" s="153"/>
    </row>
    <row r="54" ht="15">
      <c r="A54" s="22"/>
    </row>
    <row r="55" spans="1:9" ht="39" customHeight="1">
      <c r="A55" s="155"/>
      <c r="B55" s="155"/>
      <c r="C55" s="155"/>
      <c r="D55" s="155"/>
      <c r="E55" s="155"/>
      <c r="F55" s="155"/>
      <c r="G55" s="155"/>
      <c r="H55" s="155"/>
      <c r="I55" s="155"/>
    </row>
  </sheetData>
  <sheetProtection/>
  <mergeCells count="19">
    <mergeCell ref="A55:I55"/>
    <mergeCell ref="A1:I1"/>
    <mergeCell ref="A43:I43"/>
    <mergeCell ref="A44:I44"/>
    <mergeCell ref="A45:I45"/>
    <mergeCell ref="A47:C47"/>
    <mergeCell ref="D50:F50"/>
    <mergeCell ref="H50:I50"/>
    <mergeCell ref="A48:G48"/>
    <mergeCell ref="D51:F51"/>
    <mergeCell ref="H51:I51"/>
    <mergeCell ref="A50:C50"/>
    <mergeCell ref="A51:C51"/>
    <mergeCell ref="D53:F53"/>
    <mergeCell ref="H53:I53"/>
    <mergeCell ref="A52:C52"/>
    <mergeCell ref="A53:C53"/>
    <mergeCell ref="D52:F52"/>
    <mergeCell ref="H52:I52"/>
  </mergeCells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2"/>
  <sheetViews>
    <sheetView zoomScalePageLayoutView="0" workbookViewId="0" topLeftCell="A1">
      <pane xSplit="3" ySplit="6" topLeftCell="D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E17" sqref="E17"/>
    </sheetView>
  </sheetViews>
  <sheetFormatPr defaultColWidth="9.140625" defaultRowHeight="15"/>
  <cols>
    <col min="1" max="1" width="9.140625" style="10" customWidth="1"/>
    <col min="2" max="2" width="6.8515625" style="10" bestFit="1" customWidth="1"/>
    <col min="3" max="3" width="27.421875" style="10" customWidth="1"/>
    <col min="4" max="4" width="10.7109375" style="10" bestFit="1" customWidth="1"/>
    <col min="5" max="5" width="13.140625" style="10" bestFit="1" customWidth="1"/>
    <col min="6" max="6" width="10.8515625" style="10" bestFit="1" customWidth="1"/>
    <col min="7" max="7" width="8.8515625" style="10" customWidth="1"/>
    <col min="8" max="8" width="10.7109375" style="10" bestFit="1" customWidth="1"/>
    <col min="9" max="9" width="13.140625" style="10" bestFit="1" customWidth="1"/>
    <col min="10" max="10" width="10.8515625" style="10" bestFit="1" customWidth="1"/>
    <col min="11" max="11" width="9.57421875" style="10" customWidth="1"/>
    <col min="12" max="12" width="10.7109375" style="10" bestFit="1" customWidth="1"/>
    <col min="13" max="13" width="13.140625" style="10" bestFit="1" customWidth="1"/>
    <col min="14" max="14" width="10.8515625" style="10" bestFit="1" customWidth="1"/>
    <col min="15" max="15" width="9.421875" style="10" bestFit="1" customWidth="1"/>
    <col min="16" max="16384" width="9.140625" style="10" customWidth="1"/>
  </cols>
  <sheetData>
    <row r="1" spans="1:11" ht="15.75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 customHeight="1">
      <c r="A2" s="137" t="s">
        <v>132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5" ht="15">
      <c r="A3" s="136" t="s">
        <v>178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5.75" customHeight="1">
      <c r="A4" s="129" t="s">
        <v>0</v>
      </c>
      <c r="B4" s="129" t="s">
        <v>28</v>
      </c>
      <c r="C4" s="129" t="s">
        <v>1</v>
      </c>
      <c r="D4" s="129" t="s">
        <v>127</v>
      </c>
      <c r="E4" s="129"/>
      <c r="F4" s="129"/>
      <c r="G4" s="129"/>
      <c r="H4" s="129" t="s">
        <v>128</v>
      </c>
      <c r="I4" s="129"/>
      <c r="J4" s="129"/>
      <c r="K4" s="129"/>
      <c r="L4" s="129" t="s">
        <v>129</v>
      </c>
      <c r="M4" s="129"/>
      <c r="N4" s="129"/>
      <c r="O4" s="129"/>
    </row>
    <row r="5" spans="1:15" ht="46.5" customHeight="1">
      <c r="A5" s="129"/>
      <c r="B5" s="129"/>
      <c r="C5" s="129"/>
      <c r="D5" s="8" t="s">
        <v>71</v>
      </c>
      <c r="E5" s="8" t="s">
        <v>72</v>
      </c>
      <c r="F5" s="16" t="s">
        <v>74</v>
      </c>
      <c r="G5" s="8" t="s">
        <v>67</v>
      </c>
      <c r="H5" s="8" t="s">
        <v>71</v>
      </c>
      <c r="I5" s="8" t="s">
        <v>72</v>
      </c>
      <c r="J5" s="16" t="s">
        <v>74</v>
      </c>
      <c r="K5" s="8" t="s">
        <v>73</v>
      </c>
      <c r="L5" s="8" t="s">
        <v>71</v>
      </c>
      <c r="M5" s="8" t="s">
        <v>72</v>
      </c>
      <c r="N5" s="16" t="s">
        <v>74</v>
      </c>
      <c r="O5" s="8" t="s">
        <v>70</v>
      </c>
    </row>
    <row r="6" spans="1:15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pans="1:15" s="19" customFormat="1" ht="38.25">
      <c r="A7" s="14">
        <v>212140</v>
      </c>
      <c r="B7" s="14"/>
      <c r="C7" s="33" t="s">
        <v>186</v>
      </c>
      <c r="D7" s="109">
        <f>D14</f>
        <v>0</v>
      </c>
      <c r="E7" s="109">
        <f aca="true" t="shared" si="0" ref="E7:O7">E14</f>
        <v>0</v>
      </c>
      <c r="F7" s="109">
        <f t="shared" si="0"/>
        <v>0</v>
      </c>
      <c r="G7" s="109">
        <f t="shared" si="0"/>
        <v>0</v>
      </c>
      <c r="H7" s="109">
        <f t="shared" si="0"/>
        <v>1250</v>
      </c>
      <c r="I7" s="109">
        <f t="shared" si="0"/>
        <v>0</v>
      </c>
      <c r="J7" s="109">
        <f t="shared" si="0"/>
        <v>0</v>
      </c>
      <c r="K7" s="109">
        <f t="shared" si="0"/>
        <v>1250</v>
      </c>
      <c r="L7" s="109">
        <f t="shared" si="0"/>
        <v>1599</v>
      </c>
      <c r="M7" s="109">
        <f t="shared" si="0"/>
        <v>0</v>
      </c>
      <c r="N7" s="109">
        <f t="shared" si="0"/>
        <v>0</v>
      </c>
      <c r="O7" s="109">
        <f t="shared" si="0"/>
        <v>1599</v>
      </c>
    </row>
    <row r="8" spans="1:15" ht="15.75">
      <c r="A8" s="8" t="s">
        <v>2</v>
      </c>
      <c r="B8" s="8" t="s">
        <v>2</v>
      </c>
      <c r="C8" s="9" t="s">
        <v>17</v>
      </c>
      <c r="D8" s="47">
        <f>D9</f>
        <v>0</v>
      </c>
      <c r="E8" s="47">
        <f>E9</f>
        <v>0</v>
      </c>
      <c r="F8" s="47">
        <f>F9</f>
        <v>0</v>
      </c>
      <c r="G8" s="47">
        <f aca="true" t="shared" si="1" ref="G8:G13">E8+D8</f>
        <v>0</v>
      </c>
      <c r="H8" s="47">
        <f>'Ф-2 (1-5.1)'!H28</f>
        <v>407.2</v>
      </c>
      <c r="I8" s="47">
        <f>'Ф-2 (1-5.1)'!I28</f>
        <v>0</v>
      </c>
      <c r="J8" s="47">
        <f>'Ф-2 (1-5.1)'!J28</f>
        <v>0</v>
      </c>
      <c r="K8" s="47">
        <f>'Ф-2 (1-5.1)'!K28</f>
        <v>407.2</v>
      </c>
      <c r="L8" s="47">
        <f>'Ф-2 (1-5.1)'!L28</f>
        <v>911.8</v>
      </c>
      <c r="M8" s="47">
        <f>'Ф-2 (1-5.1)'!M28</f>
        <v>0</v>
      </c>
      <c r="N8" s="47">
        <f>'Ф-2 (1-5.1)'!N28</f>
        <v>0</v>
      </c>
      <c r="O8" s="47">
        <f>'Ф-2 (1-5.1)'!O28</f>
        <v>911.8</v>
      </c>
    </row>
    <row r="9" spans="1:15" ht="51">
      <c r="A9" s="34" t="s">
        <v>188</v>
      </c>
      <c r="B9" s="8"/>
      <c r="C9" s="33" t="s">
        <v>189</v>
      </c>
      <c r="D9" s="53">
        <f>SUM(D10:D13)</f>
        <v>0</v>
      </c>
      <c r="E9" s="53">
        <f>SUM(E10:E13)</f>
        <v>0</v>
      </c>
      <c r="F9" s="53">
        <f>SUM(F10:F13)</f>
        <v>0</v>
      </c>
      <c r="G9" s="53">
        <f t="shared" si="1"/>
        <v>0</v>
      </c>
      <c r="H9" s="53">
        <f>H10</f>
        <v>407.2</v>
      </c>
      <c r="I9" s="53">
        <f>SUM(I10:I13)</f>
        <v>0</v>
      </c>
      <c r="J9" s="53">
        <f>SUM(J10:J13)</f>
        <v>0</v>
      </c>
      <c r="K9" s="53">
        <f>K10</f>
        <v>407.2</v>
      </c>
      <c r="L9" s="53">
        <f>SUM(L10:L10)</f>
        <v>911.8</v>
      </c>
      <c r="M9" s="53">
        <f>SUM(M10:M10)</f>
        <v>0</v>
      </c>
      <c r="N9" s="53">
        <v>0</v>
      </c>
      <c r="O9" s="53">
        <f>M9+L9</f>
        <v>911.8</v>
      </c>
    </row>
    <row r="10" spans="1:15" ht="15.75">
      <c r="A10" s="8"/>
      <c r="B10" s="39">
        <v>2730</v>
      </c>
      <c r="C10" s="45" t="s">
        <v>192</v>
      </c>
      <c r="D10" s="53">
        <v>0</v>
      </c>
      <c r="E10" s="53">
        <v>0</v>
      </c>
      <c r="F10" s="53">
        <v>0</v>
      </c>
      <c r="G10" s="53">
        <f t="shared" si="1"/>
        <v>0</v>
      </c>
      <c r="H10" s="61">
        <v>407.2</v>
      </c>
      <c r="I10" s="53">
        <v>0</v>
      </c>
      <c r="J10" s="53">
        <v>0</v>
      </c>
      <c r="K10" s="53">
        <f>H10+I10</f>
        <v>407.2</v>
      </c>
      <c r="L10" s="53">
        <v>911.8</v>
      </c>
      <c r="M10" s="53">
        <v>0</v>
      </c>
      <c r="N10" s="8">
        <v>0</v>
      </c>
      <c r="O10" s="53">
        <f>L10+M10</f>
        <v>911.8</v>
      </c>
    </row>
    <row r="11" spans="1:15" ht="15.75">
      <c r="A11" s="8" t="s">
        <v>2</v>
      </c>
      <c r="B11" s="39" t="s">
        <v>2</v>
      </c>
      <c r="C11" s="9" t="s">
        <v>26</v>
      </c>
      <c r="D11" s="47">
        <v>0</v>
      </c>
      <c r="E11" s="47">
        <v>0</v>
      </c>
      <c r="F11" s="47">
        <v>0</v>
      </c>
      <c r="G11" s="53">
        <f t="shared" si="1"/>
        <v>0</v>
      </c>
      <c r="H11" s="62">
        <f>H12</f>
        <v>842.8</v>
      </c>
      <c r="I11" s="47">
        <v>0</v>
      </c>
      <c r="J11" s="47">
        <v>0</v>
      </c>
      <c r="K11" s="53">
        <f>H11+I11</f>
        <v>842.8</v>
      </c>
      <c r="L11" s="47">
        <v>687.2</v>
      </c>
      <c r="M11" s="47">
        <v>0</v>
      </c>
      <c r="N11" s="47">
        <v>0</v>
      </c>
      <c r="O11" s="53">
        <f>L11+M11</f>
        <v>687.2</v>
      </c>
    </row>
    <row r="12" spans="1:15" ht="51">
      <c r="A12" s="34" t="s">
        <v>190</v>
      </c>
      <c r="B12" s="8"/>
      <c r="C12" s="33" t="s">
        <v>191</v>
      </c>
      <c r="D12" s="53">
        <v>0</v>
      </c>
      <c r="E12" s="53">
        <v>0</v>
      </c>
      <c r="F12" s="53">
        <v>0</v>
      </c>
      <c r="G12" s="53">
        <f t="shared" si="1"/>
        <v>0</v>
      </c>
      <c r="H12" s="61">
        <f>H13</f>
        <v>842.8</v>
      </c>
      <c r="I12" s="53">
        <v>0</v>
      </c>
      <c r="J12" s="53">
        <v>0</v>
      </c>
      <c r="K12" s="53">
        <f>H12+I12</f>
        <v>842.8</v>
      </c>
      <c r="L12" s="53">
        <f>L11</f>
        <v>687.2</v>
      </c>
      <c r="M12" s="53">
        <v>0</v>
      </c>
      <c r="N12" s="53">
        <v>0</v>
      </c>
      <c r="O12" s="53">
        <f>L12+M12</f>
        <v>687.2</v>
      </c>
    </row>
    <row r="13" spans="1:15" ht="15.75">
      <c r="A13" s="8"/>
      <c r="B13" s="39">
        <v>2730</v>
      </c>
      <c r="C13" s="45" t="s">
        <v>192</v>
      </c>
      <c r="D13" s="53">
        <v>0</v>
      </c>
      <c r="E13" s="53">
        <v>0</v>
      </c>
      <c r="F13" s="53">
        <v>0</v>
      </c>
      <c r="G13" s="53">
        <f t="shared" si="1"/>
        <v>0</v>
      </c>
      <c r="H13" s="61">
        <v>842.8</v>
      </c>
      <c r="I13" s="53">
        <v>0</v>
      </c>
      <c r="J13" s="53">
        <v>0</v>
      </c>
      <c r="K13" s="53">
        <f>H13+I13</f>
        <v>842.8</v>
      </c>
      <c r="L13" s="53">
        <f>L12</f>
        <v>687.2</v>
      </c>
      <c r="M13" s="53">
        <v>0</v>
      </c>
      <c r="N13" s="53">
        <v>0</v>
      </c>
      <c r="O13" s="53">
        <f>L13+M13</f>
        <v>687.2</v>
      </c>
    </row>
    <row r="14" spans="1:15" s="19" customFormat="1" ht="15.75">
      <c r="A14" s="14" t="s">
        <v>2</v>
      </c>
      <c r="B14" s="49" t="s">
        <v>2</v>
      </c>
      <c r="C14" s="15" t="s">
        <v>4</v>
      </c>
      <c r="D14" s="47">
        <f>D11+D8</f>
        <v>0</v>
      </c>
      <c r="E14" s="47">
        <f aca="true" t="shared" si="2" ref="E14:O14">E11+E8</f>
        <v>0</v>
      </c>
      <c r="F14" s="47">
        <f t="shared" si="2"/>
        <v>0</v>
      </c>
      <c r="G14" s="47">
        <f t="shared" si="2"/>
        <v>0</v>
      </c>
      <c r="H14" s="47">
        <f t="shared" si="2"/>
        <v>1250</v>
      </c>
      <c r="I14" s="47">
        <f t="shared" si="2"/>
        <v>0</v>
      </c>
      <c r="J14" s="47">
        <f t="shared" si="2"/>
        <v>0</v>
      </c>
      <c r="K14" s="47">
        <f t="shared" si="2"/>
        <v>1250</v>
      </c>
      <c r="L14" s="47">
        <f t="shared" si="2"/>
        <v>1599</v>
      </c>
      <c r="M14" s="47">
        <f t="shared" si="2"/>
        <v>0</v>
      </c>
      <c r="N14" s="47">
        <f t="shared" si="2"/>
        <v>0</v>
      </c>
      <c r="O14" s="47">
        <f t="shared" si="2"/>
        <v>1599</v>
      </c>
    </row>
    <row r="15" ht="15">
      <c r="B15" s="51"/>
    </row>
    <row r="16" ht="15">
      <c r="B16" s="51"/>
    </row>
    <row r="17" ht="15">
      <c r="B17" s="51"/>
    </row>
    <row r="18" ht="15">
      <c r="B18" s="51"/>
    </row>
    <row r="19" ht="15">
      <c r="B19" s="51"/>
    </row>
    <row r="20" ht="15">
      <c r="B20" s="51"/>
    </row>
    <row r="21" ht="15">
      <c r="B21" s="51"/>
    </row>
    <row r="22" ht="15">
      <c r="B22" s="51"/>
    </row>
    <row r="23" ht="15">
      <c r="B23" s="51"/>
    </row>
    <row r="24" ht="15">
      <c r="B24" s="51"/>
    </row>
    <row r="25" ht="15">
      <c r="B25" s="51"/>
    </row>
    <row r="26" ht="15">
      <c r="B26" s="51"/>
    </row>
    <row r="27" ht="15">
      <c r="B27" s="51"/>
    </row>
    <row r="28" ht="15">
      <c r="B28" s="51"/>
    </row>
    <row r="29" ht="15">
      <c r="B29" s="51"/>
    </row>
    <row r="30" ht="15">
      <c r="B30" s="51"/>
    </row>
    <row r="31" ht="15">
      <c r="B31" s="51"/>
    </row>
    <row r="32" ht="15">
      <c r="B32" s="51"/>
    </row>
    <row r="33" ht="15">
      <c r="B33" s="51"/>
    </row>
    <row r="34" ht="15">
      <c r="B34" s="51"/>
    </row>
    <row r="35" ht="15">
      <c r="B35" s="51"/>
    </row>
    <row r="36" ht="15">
      <c r="B36" s="51"/>
    </row>
    <row r="37" ht="15">
      <c r="B37" s="51"/>
    </row>
    <row r="38" ht="15">
      <c r="B38" s="51"/>
    </row>
    <row r="39" ht="15">
      <c r="B39" s="51"/>
    </row>
    <row r="40" ht="15">
      <c r="B40" s="51"/>
    </row>
    <row r="41" ht="15">
      <c r="B41" s="51"/>
    </row>
    <row r="42" ht="15">
      <c r="B42" s="51"/>
    </row>
    <row r="43" ht="15">
      <c r="B43" s="51"/>
    </row>
    <row r="44" ht="15">
      <c r="B44" s="51"/>
    </row>
    <row r="45" ht="15">
      <c r="B45" s="51"/>
    </row>
    <row r="46" ht="15">
      <c r="B46" s="51"/>
    </row>
    <row r="47" ht="15">
      <c r="B47" s="51"/>
    </row>
    <row r="48" ht="15">
      <c r="B48" s="51"/>
    </row>
    <row r="49" ht="15">
      <c r="B49" s="51"/>
    </row>
    <row r="50" ht="15">
      <c r="B50" s="51"/>
    </row>
    <row r="51" ht="15">
      <c r="B51" s="51"/>
    </row>
    <row r="52" ht="15">
      <c r="B52" s="51"/>
    </row>
    <row r="53" ht="15">
      <c r="B53" s="51"/>
    </row>
    <row r="54" ht="15">
      <c r="B54" s="51"/>
    </row>
    <row r="55" ht="15">
      <c r="B55" s="51"/>
    </row>
    <row r="56" ht="15">
      <c r="B56" s="51"/>
    </row>
    <row r="57" ht="15">
      <c r="B57" s="51"/>
    </row>
    <row r="58" ht="15">
      <c r="B58" s="51"/>
    </row>
    <row r="59" ht="15">
      <c r="B59" s="51"/>
    </row>
    <row r="60" ht="15">
      <c r="B60" s="51"/>
    </row>
    <row r="61" ht="15">
      <c r="B61" s="51"/>
    </row>
    <row r="62" ht="15">
      <c r="B62" s="51"/>
    </row>
    <row r="63" ht="15">
      <c r="B63" s="51"/>
    </row>
    <row r="64" ht="15">
      <c r="B64" s="51"/>
    </row>
    <row r="65" ht="15">
      <c r="B65" s="51"/>
    </row>
    <row r="66" ht="15">
      <c r="B66" s="51"/>
    </row>
    <row r="67" ht="15">
      <c r="B67" s="51"/>
    </row>
    <row r="68" ht="15">
      <c r="B68" s="51"/>
    </row>
    <row r="69" ht="15">
      <c r="B69" s="51"/>
    </row>
    <row r="70" ht="15">
      <c r="B70" s="51"/>
    </row>
    <row r="71" ht="15">
      <c r="B71" s="51"/>
    </row>
    <row r="72" ht="15">
      <c r="B72" s="51"/>
    </row>
    <row r="73" ht="15">
      <c r="B73" s="51"/>
    </row>
    <row r="74" ht="15">
      <c r="B74" s="51"/>
    </row>
    <row r="75" ht="15">
      <c r="B75" s="51"/>
    </row>
    <row r="76" ht="15">
      <c r="B76" s="51"/>
    </row>
    <row r="77" ht="15">
      <c r="B77" s="51"/>
    </row>
    <row r="78" ht="15">
      <c r="B78" s="51"/>
    </row>
    <row r="79" ht="15">
      <c r="B79" s="51"/>
    </row>
    <row r="80" ht="15">
      <c r="B80" s="51"/>
    </row>
    <row r="81" ht="15">
      <c r="B81" s="51"/>
    </row>
    <row r="82" ht="15">
      <c r="B82" s="51"/>
    </row>
    <row r="83" ht="15">
      <c r="B83" s="51"/>
    </row>
    <row r="84" ht="15">
      <c r="B84" s="51"/>
    </row>
    <row r="85" ht="15">
      <c r="B85" s="51"/>
    </row>
    <row r="86" ht="15">
      <c r="B86" s="51"/>
    </row>
    <row r="87" ht="15">
      <c r="B87" s="51"/>
    </row>
    <row r="88" ht="15">
      <c r="B88" s="51"/>
    </row>
    <row r="89" ht="15">
      <c r="B89" s="51"/>
    </row>
    <row r="90" ht="15">
      <c r="B90" s="51"/>
    </row>
    <row r="91" ht="15">
      <c r="B91" s="51"/>
    </row>
    <row r="92" ht="15">
      <c r="B92" s="51"/>
    </row>
    <row r="93" ht="15">
      <c r="B93" s="51"/>
    </row>
    <row r="94" ht="15">
      <c r="B94" s="51"/>
    </row>
    <row r="95" ht="15">
      <c r="B95" s="51"/>
    </row>
    <row r="96" ht="15">
      <c r="B96" s="51"/>
    </row>
    <row r="97" ht="15">
      <c r="B97" s="51"/>
    </row>
    <row r="98" ht="15">
      <c r="B98" s="51"/>
    </row>
    <row r="99" ht="15">
      <c r="B99" s="51"/>
    </row>
    <row r="100" ht="15">
      <c r="B100" s="51"/>
    </row>
    <row r="101" ht="15">
      <c r="B101" s="51"/>
    </row>
    <row r="102" ht="15">
      <c r="B102" s="51"/>
    </row>
    <row r="103" ht="15">
      <c r="B103" s="51"/>
    </row>
    <row r="104" ht="15">
      <c r="B104" s="51"/>
    </row>
    <row r="105" ht="15">
      <c r="B105" s="51"/>
    </row>
    <row r="106" ht="15">
      <c r="B106" s="51"/>
    </row>
    <row r="107" ht="15">
      <c r="B107" s="51"/>
    </row>
    <row r="108" ht="15">
      <c r="B108" s="51"/>
    </row>
    <row r="109" ht="15">
      <c r="B109" s="51"/>
    </row>
    <row r="110" ht="15">
      <c r="B110" s="51"/>
    </row>
    <row r="111" ht="15">
      <c r="B111" s="51"/>
    </row>
    <row r="112" ht="15">
      <c r="B112" s="51"/>
    </row>
    <row r="113" ht="15">
      <c r="B113" s="51"/>
    </row>
    <row r="114" ht="15">
      <c r="B114" s="51"/>
    </row>
    <row r="115" ht="15">
      <c r="B115" s="51"/>
    </row>
    <row r="116" ht="15">
      <c r="B116" s="51"/>
    </row>
    <row r="117" ht="15">
      <c r="B117" s="51"/>
    </row>
    <row r="118" ht="15">
      <c r="B118" s="51"/>
    </row>
    <row r="119" ht="15">
      <c r="B119" s="51"/>
    </row>
    <row r="120" ht="15">
      <c r="B120" s="51"/>
    </row>
    <row r="121" ht="15">
      <c r="B121" s="51"/>
    </row>
    <row r="122" ht="15">
      <c r="B122" s="51"/>
    </row>
    <row r="123" ht="15">
      <c r="B123" s="51"/>
    </row>
    <row r="124" ht="15">
      <c r="B124" s="51"/>
    </row>
    <row r="125" ht="15">
      <c r="B125" s="51"/>
    </row>
    <row r="126" ht="15">
      <c r="B126" s="51"/>
    </row>
    <row r="127" ht="15">
      <c r="B127" s="51"/>
    </row>
    <row r="128" ht="15">
      <c r="B128" s="51"/>
    </row>
    <row r="129" ht="15">
      <c r="B129" s="51"/>
    </row>
    <row r="130" ht="15">
      <c r="B130" s="51"/>
    </row>
    <row r="131" ht="15">
      <c r="B131" s="51"/>
    </row>
    <row r="132" ht="15">
      <c r="B132" s="51"/>
    </row>
    <row r="133" ht="15">
      <c r="B133" s="51"/>
    </row>
    <row r="134" ht="15">
      <c r="B134" s="51"/>
    </row>
    <row r="135" ht="15">
      <c r="B135" s="51"/>
    </row>
    <row r="136" ht="15">
      <c r="B136" s="51"/>
    </row>
    <row r="137" ht="15">
      <c r="B137" s="51"/>
    </row>
    <row r="138" ht="15">
      <c r="B138" s="51"/>
    </row>
    <row r="139" ht="15">
      <c r="B139" s="51"/>
    </row>
    <row r="140" ht="15">
      <c r="B140" s="51"/>
    </row>
    <row r="141" ht="15">
      <c r="B141" s="51"/>
    </row>
    <row r="142" ht="15">
      <c r="B142" s="51"/>
    </row>
    <row r="143" ht="15">
      <c r="B143" s="51"/>
    </row>
    <row r="144" ht="15">
      <c r="B144" s="51"/>
    </row>
    <row r="145" ht="15">
      <c r="B145" s="51"/>
    </row>
    <row r="146" ht="15">
      <c r="B146" s="51"/>
    </row>
    <row r="147" ht="15">
      <c r="B147" s="51"/>
    </row>
    <row r="148" ht="15">
      <c r="B148" s="51"/>
    </row>
    <row r="149" ht="15">
      <c r="B149" s="51"/>
    </row>
    <row r="150" ht="15">
      <c r="B150" s="51"/>
    </row>
    <row r="151" ht="15">
      <c r="B151" s="51"/>
    </row>
    <row r="152" ht="15">
      <c r="B152" s="51"/>
    </row>
    <row r="153" ht="15">
      <c r="B153" s="51"/>
    </row>
    <row r="154" ht="15">
      <c r="B154" s="51"/>
    </row>
    <row r="155" ht="15">
      <c r="B155" s="51"/>
    </row>
    <row r="156" ht="15">
      <c r="B156" s="51"/>
    </row>
    <row r="157" ht="15">
      <c r="B157" s="51"/>
    </row>
    <row r="158" ht="15">
      <c r="B158" s="51"/>
    </row>
    <row r="159" ht="15">
      <c r="B159" s="51"/>
    </row>
    <row r="160" ht="15">
      <c r="B160" s="51"/>
    </row>
    <row r="161" ht="15">
      <c r="B161" s="51"/>
    </row>
    <row r="162" ht="15">
      <c r="B162" s="51"/>
    </row>
    <row r="163" ht="15">
      <c r="B163" s="51"/>
    </row>
    <row r="164" ht="15">
      <c r="B164" s="51"/>
    </row>
    <row r="165" ht="15">
      <c r="B165" s="51"/>
    </row>
    <row r="166" ht="15">
      <c r="B166" s="51"/>
    </row>
    <row r="167" ht="15">
      <c r="B167" s="51"/>
    </row>
    <row r="168" ht="15">
      <c r="B168" s="51"/>
    </row>
    <row r="169" ht="15">
      <c r="B169" s="51"/>
    </row>
    <row r="170" ht="15">
      <c r="B170" s="51"/>
    </row>
    <row r="171" ht="15">
      <c r="B171" s="51"/>
    </row>
    <row r="172" ht="15">
      <c r="B172" s="51"/>
    </row>
    <row r="173" ht="15">
      <c r="B173" s="51"/>
    </row>
    <row r="174" ht="15">
      <c r="B174" s="51"/>
    </row>
    <row r="175" ht="15">
      <c r="B175" s="51"/>
    </row>
    <row r="176" ht="15">
      <c r="B176" s="51"/>
    </row>
    <row r="177" ht="15">
      <c r="B177" s="51"/>
    </row>
    <row r="178" ht="15">
      <c r="B178" s="51"/>
    </row>
    <row r="179" ht="15">
      <c r="B179" s="51"/>
    </row>
    <row r="180" ht="15">
      <c r="B180" s="51"/>
    </row>
    <row r="181" ht="15">
      <c r="B181" s="51"/>
    </row>
    <row r="182" ht="15">
      <c r="B182" s="51"/>
    </row>
    <row r="183" ht="15">
      <c r="B183" s="51"/>
    </row>
    <row r="184" ht="15">
      <c r="B184" s="51"/>
    </row>
    <row r="185" ht="15">
      <c r="B185" s="51"/>
    </row>
    <row r="186" ht="15">
      <c r="B186" s="51"/>
    </row>
    <row r="187" ht="15">
      <c r="B187" s="51"/>
    </row>
    <row r="188" ht="15">
      <c r="B188" s="51"/>
    </row>
    <row r="189" ht="15">
      <c r="B189" s="51"/>
    </row>
    <row r="190" ht="15">
      <c r="B190" s="51"/>
    </row>
    <row r="191" ht="15">
      <c r="B191" s="51"/>
    </row>
    <row r="192" ht="15">
      <c r="B192" s="51"/>
    </row>
    <row r="193" ht="15">
      <c r="B193" s="51"/>
    </row>
    <row r="194" ht="15">
      <c r="B194" s="51"/>
    </row>
    <row r="195" ht="15">
      <c r="B195" s="51"/>
    </row>
    <row r="196" ht="15">
      <c r="B196" s="51"/>
    </row>
    <row r="197" ht="15">
      <c r="B197" s="51"/>
    </row>
    <row r="198" ht="15">
      <c r="B198" s="51"/>
    </row>
    <row r="199" ht="15">
      <c r="B199" s="51"/>
    </row>
    <row r="200" ht="15">
      <c r="B200" s="51"/>
    </row>
    <row r="201" ht="15">
      <c r="B201" s="51"/>
    </row>
    <row r="202" ht="15">
      <c r="B202" s="51"/>
    </row>
    <row r="203" ht="15">
      <c r="B203" s="51"/>
    </row>
    <row r="204" ht="15">
      <c r="B204" s="51"/>
    </row>
    <row r="205" ht="15">
      <c r="B205" s="51"/>
    </row>
    <row r="206" ht="15">
      <c r="B206" s="51"/>
    </row>
    <row r="207" ht="15">
      <c r="B207" s="51"/>
    </row>
    <row r="208" ht="15">
      <c r="B208" s="51"/>
    </row>
    <row r="209" ht="15">
      <c r="B209" s="51"/>
    </row>
    <row r="210" ht="15">
      <c r="B210" s="51"/>
    </row>
    <row r="211" ht="15">
      <c r="B211" s="51"/>
    </row>
    <row r="212" ht="15">
      <c r="B212" s="51"/>
    </row>
    <row r="213" ht="15">
      <c r="B213" s="51"/>
    </row>
    <row r="214" ht="15">
      <c r="B214" s="51"/>
    </row>
    <row r="215" ht="15">
      <c r="B215" s="51"/>
    </row>
    <row r="216" ht="15">
      <c r="B216" s="51"/>
    </row>
    <row r="217" ht="15">
      <c r="B217" s="51"/>
    </row>
    <row r="218" ht="15">
      <c r="B218" s="51"/>
    </row>
    <row r="219" ht="15">
      <c r="B219" s="51"/>
    </row>
    <row r="220" ht="15">
      <c r="B220" s="51"/>
    </row>
    <row r="221" ht="15">
      <c r="B221" s="51"/>
    </row>
    <row r="222" ht="15">
      <c r="B222" s="51"/>
    </row>
    <row r="223" ht="15">
      <c r="B223" s="51"/>
    </row>
    <row r="224" ht="15">
      <c r="B224" s="51"/>
    </row>
    <row r="225" ht="15">
      <c r="B225" s="51"/>
    </row>
    <row r="226" ht="15">
      <c r="B226" s="51"/>
    </row>
    <row r="227" ht="15">
      <c r="B227" s="51"/>
    </row>
    <row r="228" ht="15">
      <c r="B228" s="51"/>
    </row>
    <row r="229" ht="15">
      <c r="B229" s="51"/>
    </row>
    <row r="230" ht="15">
      <c r="B230" s="51"/>
    </row>
    <row r="231" ht="15">
      <c r="B231" s="51"/>
    </row>
    <row r="232" ht="15">
      <c r="B232" s="51"/>
    </row>
    <row r="233" ht="15">
      <c r="B233" s="51"/>
    </row>
    <row r="234" ht="15">
      <c r="B234" s="51"/>
    </row>
    <row r="235" ht="15">
      <c r="B235" s="51"/>
    </row>
    <row r="236" ht="15">
      <c r="B236" s="51"/>
    </row>
    <row r="237" ht="15">
      <c r="B237" s="51"/>
    </row>
    <row r="238" ht="15">
      <c r="B238" s="51"/>
    </row>
    <row r="239" ht="15">
      <c r="B239" s="51"/>
    </row>
    <row r="240" ht="15">
      <c r="B240" s="51"/>
    </row>
    <row r="241" ht="15">
      <c r="B241" s="51"/>
    </row>
    <row r="242" ht="15">
      <c r="B242" s="51"/>
    </row>
    <row r="243" ht="15">
      <c r="B243" s="51"/>
    </row>
    <row r="244" ht="15">
      <c r="B244" s="51"/>
    </row>
    <row r="245" ht="15">
      <c r="B245" s="51"/>
    </row>
    <row r="246" ht="15">
      <c r="B246" s="51"/>
    </row>
    <row r="247" ht="15">
      <c r="B247" s="51"/>
    </row>
    <row r="248" ht="15">
      <c r="B248" s="51"/>
    </row>
    <row r="249" ht="15">
      <c r="B249" s="51"/>
    </row>
    <row r="250" ht="15">
      <c r="B250" s="51"/>
    </row>
    <row r="251" ht="15">
      <c r="B251" s="51"/>
    </row>
    <row r="252" ht="15">
      <c r="B252" s="51"/>
    </row>
    <row r="253" ht="15">
      <c r="B253" s="51"/>
    </row>
    <row r="254" ht="15">
      <c r="B254" s="51"/>
    </row>
    <row r="255" ht="15">
      <c r="B255" s="51"/>
    </row>
    <row r="256" ht="15">
      <c r="B256" s="51"/>
    </row>
    <row r="257" ht="15">
      <c r="B257" s="51"/>
    </row>
    <row r="258" ht="15">
      <c r="B258" s="51"/>
    </row>
    <row r="259" ht="15">
      <c r="B259" s="51"/>
    </row>
    <row r="260" ht="15">
      <c r="B260" s="51"/>
    </row>
    <row r="261" ht="15">
      <c r="B261" s="51"/>
    </row>
    <row r="262" ht="15">
      <c r="B262" s="51"/>
    </row>
    <row r="263" ht="15">
      <c r="B263" s="51"/>
    </row>
    <row r="264" ht="15">
      <c r="B264" s="51"/>
    </row>
    <row r="265" ht="15">
      <c r="B265" s="51"/>
    </row>
    <row r="266" ht="15">
      <c r="B266" s="51"/>
    </row>
    <row r="267" ht="15">
      <c r="B267" s="51"/>
    </row>
    <row r="268" ht="15">
      <c r="B268" s="51"/>
    </row>
    <row r="269" ht="15">
      <c r="B269" s="51"/>
    </row>
    <row r="270" ht="15">
      <c r="B270" s="51"/>
    </row>
    <row r="271" ht="15">
      <c r="B271" s="51"/>
    </row>
    <row r="272" ht="15">
      <c r="B272" s="51"/>
    </row>
  </sheetData>
  <sheetProtection/>
  <mergeCells count="9">
    <mergeCell ref="L4:O4"/>
    <mergeCell ref="A1:K1"/>
    <mergeCell ref="A2:K2"/>
    <mergeCell ref="A4:A5"/>
    <mergeCell ref="B4:B5"/>
    <mergeCell ref="C4:C5"/>
    <mergeCell ref="D4:G4"/>
    <mergeCell ref="H4:K4"/>
    <mergeCell ref="A3:O3"/>
  </mergeCells>
  <printOptions/>
  <pageMargins left="0.2362204724409449" right="0.2362204724409449" top="0.7480314960629921" bottom="0.7480314960629921" header="0.31496062992125984" footer="0.31496062992125984"/>
  <pageSetup fitToHeight="15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1"/>
  <sheetViews>
    <sheetView zoomScalePageLayoutView="0" workbookViewId="0" topLeftCell="A1">
      <pane xSplit="3" ySplit="5" topLeftCell="D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E18" sqref="E18"/>
    </sheetView>
  </sheetViews>
  <sheetFormatPr defaultColWidth="9.140625" defaultRowHeight="15"/>
  <cols>
    <col min="1" max="1" width="9.8515625" style="0" bestFit="1" customWidth="1"/>
    <col min="2" max="2" width="5.7109375" style="0" bestFit="1" customWidth="1"/>
    <col min="3" max="3" width="29.8515625" style="0" customWidth="1"/>
    <col min="4" max="4" width="10.7109375" style="0" bestFit="1" customWidth="1"/>
    <col min="5" max="5" width="13.140625" style="0" bestFit="1" customWidth="1"/>
    <col min="6" max="6" width="10.8515625" style="0" bestFit="1" customWidth="1"/>
    <col min="7" max="7" width="7.140625" style="0" bestFit="1" customWidth="1"/>
    <col min="8" max="8" width="10.7109375" style="0" bestFit="1" customWidth="1"/>
    <col min="9" max="9" width="13.140625" style="0" bestFit="1" customWidth="1"/>
    <col min="10" max="10" width="10.8515625" style="0" bestFit="1" customWidth="1"/>
    <col min="11" max="11" width="7.140625" style="0" bestFit="1" customWidth="1"/>
    <col min="12" max="12" width="10.7109375" style="0" bestFit="1" customWidth="1"/>
    <col min="13" max="13" width="13.140625" style="0" bestFit="1" customWidth="1"/>
    <col min="14" max="14" width="10.8515625" style="0" bestFit="1" customWidth="1"/>
    <col min="15" max="15" width="12.00390625" style="0" bestFit="1" customWidth="1"/>
  </cols>
  <sheetData>
    <row r="1" spans="1:15" ht="15.75" customHeight="1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5">
      <c r="A2" s="138" t="s">
        <v>178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.75">
      <c r="A3" s="129" t="s">
        <v>0</v>
      </c>
      <c r="B3" s="129" t="s">
        <v>29</v>
      </c>
      <c r="C3" s="129" t="s">
        <v>1</v>
      </c>
      <c r="D3" s="129" t="s">
        <v>127</v>
      </c>
      <c r="E3" s="129"/>
      <c r="F3" s="129"/>
      <c r="G3" s="129"/>
      <c r="H3" s="129" t="s">
        <v>128</v>
      </c>
      <c r="I3" s="129"/>
      <c r="J3" s="129"/>
      <c r="K3" s="129"/>
      <c r="L3" s="129" t="s">
        <v>129</v>
      </c>
      <c r="M3" s="129"/>
      <c r="N3" s="129"/>
      <c r="O3" s="129"/>
    </row>
    <row r="4" spans="1:15" ht="47.25">
      <c r="A4" s="129"/>
      <c r="B4" s="129"/>
      <c r="C4" s="129"/>
      <c r="D4" s="8" t="s">
        <v>71</v>
      </c>
      <c r="E4" s="8" t="s">
        <v>72</v>
      </c>
      <c r="F4" s="16" t="s">
        <v>15</v>
      </c>
      <c r="G4" s="8" t="s">
        <v>67</v>
      </c>
      <c r="H4" s="8" t="s">
        <v>71</v>
      </c>
      <c r="I4" s="8" t="s">
        <v>72</v>
      </c>
      <c r="J4" s="16" t="s">
        <v>15</v>
      </c>
      <c r="K4" s="8" t="s">
        <v>73</v>
      </c>
      <c r="L4" s="8" t="s">
        <v>71</v>
      </c>
      <c r="M4" s="8" t="s">
        <v>72</v>
      </c>
      <c r="N4" s="16" t="s">
        <v>15</v>
      </c>
      <c r="O4" s="8" t="s">
        <v>70</v>
      </c>
    </row>
    <row r="5" spans="1:15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</row>
    <row r="6" spans="1:15" ht="38.25">
      <c r="A6" s="8">
        <v>212140</v>
      </c>
      <c r="B6" s="8"/>
      <c r="C6" s="33" t="s">
        <v>186</v>
      </c>
      <c r="D6" s="84">
        <f>D11</f>
        <v>0</v>
      </c>
      <c r="E6" s="84">
        <f aca="true" t="shared" si="0" ref="E6:O6">E11</f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15" ht="15.75">
      <c r="A7" s="8" t="s">
        <v>2</v>
      </c>
      <c r="B7" s="8" t="s">
        <v>2</v>
      </c>
      <c r="C7" s="9" t="s">
        <v>17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ht="29.25" customHeight="1">
      <c r="A8" s="34" t="s">
        <v>188</v>
      </c>
      <c r="B8" s="8"/>
      <c r="C8" s="33" t="s">
        <v>189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ht="15.75">
      <c r="A9" s="8" t="s">
        <v>2</v>
      </c>
      <c r="B9" s="8" t="s">
        <v>2</v>
      </c>
      <c r="C9" s="9" t="s">
        <v>26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ht="51">
      <c r="A10" s="34" t="s">
        <v>190</v>
      </c>
      <c r="B10" s="8"/>
      <c r="C10" s="33" t="s">
        <v>191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s="17" customFormat="1" ht="15.75">
      <c r="A11" s="14" t="s">
        <v>2</v>
      </c>
      <c r="B11" s="14" t="s">
        <v>2</v>
      </c>
      <c r="C11" s="15" t="s">
        <v>4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</sheetData>
  <sheetProtection/>
  <mergeCells count="8">
    <mergeCell ref="L3:O3"/>
    <mergeCell ref="A1:O1"/>
    <mergeCell ref="A2:O2"/>
    <mergeCell ref="A3:A4"/>
    <mergeCell ref="B3:B4"/>
    <mergeCell ref="C3:C4"/>
    <mergeCell ref="D3:G3"/>
    <mergeCell ref="H3:K3"/>
  </mergeCells>
  <printOptions/>
  <pageMargins left="0.25" right="0.25" top="0.75" bottom="0.75" header="0.3" footer="0.3"/>
  <pageSetup fitToHeight="16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zoomScalePageLayoutView="0" workbookViewId="0" topLeftCell="A1">
      <pane xSplit="3" ySplit="5" topLeftCell="D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E18" sqref="E18"/>
    </sheetView>
  </sheetViews>
  <sheetFormatPr defaultColWidth="9.140625" defaultRowHeight="15"/>
  <cols>
    <col min="2" max="2" width="6.8515625" style="0" bestFit="1" customWidth="1"/>
    <col min="3" max="3" width="34.7109375" style="0" customWidth="1"/>
    <col min="4" max="11" width="15.421875" style="0" customWidth="1"/>
  </cols>
  <sheetData>
    <row r="1" spans="1:11" ht="15.75" customHeight="1">
      <c r="A1" s="135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11" t="s">
        <v>178</v>
      </c>
    </row>
    <row r="3" spans="1:11" ht="15.75">
      <c r="A3" s="129" t="s">
        <v>0</v>
      </c>
      <c r="B3" s="129" t="s">
        <v>28</v>
      </c>
      <c r="C3" s="129" t="s">
        <v>1</v>
      </c>
      <c r="D3" s="129" t="s">
        <v>104</v>
      </c>
      <c r="E3" s="129"/>
      <c r="F3" s="129"/>
      <c r="G3" s="129"/>
      <c r="H3" s="129" t="s">
        <v>131</v>
      </c>
      <c r="I3" s="129"/>
      <c r="J3" s="129"/>
      <c r="K3" s="129"/>
    </row>
    <row r="4" spans="1:11" ht="46.5" customHeight="1">
      <c r="A4" s="129"/>
      <c r="B4" s="129"/>
      <c r="C4" s="129"/>
      <c r="D4" s="8" t="s">
        <v>71</v>
      </c>
      <c r="E4" s="8" t="s">
        <v>72</v>
      </c>
      <c r="F4" s="16" t="s">
        <v>15</v>
      </c>
      <c r="G4" s="8" t="s">
        <v>67</v>
      </c>
      <c r="H4" s="8" t="s">
        <v>71</v>
      </c>
      <c r="I4" s="8" t="s">
        <v>72</v>
      </c>
      <c r="J4" s="16" t="s">
        <v>15</v>
      </c>
      <c r="K4" s="8" t="s">
        <v>73</v>
      </c>
    </row>
    <row r="5" spans="1:1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91" customFormat="1" ht="25.5">
      <c r="A6" s="14">
        <v>212140</v>
      </c>
      <c r="B6" s="14"/>
      <c r="C6" s="33" t="s">
        <v>186</v>
      </c>
      <c r="D6" s="42">
        <f>D13</f>
        <v>1702.935</v>
      </c>
      <c r="E6" s="42">
        <f aca="true" t="shared" si="0" ref="E6:K6">E13</f>
        <v>0</v>
      </c>
      <c r="F6" s="42">
        <f t="shared" si="0"/>
        <v>0</v>
      </c>
      <c r="G6" s="42">
        <f t="shared" si="0"/>
        <v>1702.935</v>
      </c>
      <c r="H6" s="42">
        <f t="shared" si="0"/>
        <v>1788.08175</v>
      </c>
      <c r="I6" s="42">
        <f t="shared" si="0"/>
        <v>0</v>
      </c>
      <c r="J6" s="42">
        <f t="shared" si="0"/>
        <v>0</v>
      </c>
      <c r="K6" s="42">
        <f t="shared" si="0"/>
        <v>1788.08175</v>
      </c>
    </row>
    <row r="7" spans="1:11" ht="15.75">
      <c r="A7" s="8" t="s">
        <v>2</v>
      </c>
      <c r="B7" s="8" t="s">
        <v>2</v>
      </c>
      <c r="C7" s="9" t="s">
        <v>17</v>
      </c>
      <c r="D7" s="47">
        <f>D8</f>
        <v>971.0669999999999</v>
      </c>
      <c r="E7" s="47">
        <f aca="true" t="shared" si="1" ref="E7:K8">E8</f>
        <v>0</v>
      </c>
      <c r="F7" s="47">
        <f t="shared" si="1"/>
        <v>0</v>
      </c>
      <c r="G7" s="47">
        <f t="shared" si="1"/>
        <v>971.0669999999999</v>
      </c>
      <c r="H7" s="47">
        <f t="shared" si="1"/>
        <v>1019.6203499999999</v>
      </c>
      <c r="I7" s="47">
        <f t="shared" si="1"/>
        <v>0</v>
      </c>
      <c r="J7" s="47">
        <f t="shared" si="1"/>
        <v>0</v>
      </c>
      <c r="K7" s="47">
        <f t="shared" si="1"/>
        <v>1019.6203499999999</v>
      </c>
    </row>
    <row r="8" spans="1:11" ht="38.25">
      <c r="A8" s="34" t="s">
        <v>188</v>
      </c>
      <c r="B8" s="8"/>
      <c r="C8" s="33" t="s">
        <v>189</v>
      </c>
      <c r="D8" s="47">
        <f>D9</f>
        <v>971.0669999999999</v>
      </c>
      <c r="E8" s="47">
        <f t="shared" si="1"/>
        <v>0</v>
      </c>
      <c r="F8" s="47">
        <f t="shared" si="1"/>
        <v>0</v>
      </c>
      <c r="G8" s="47">
        <f t="shared" si="1"/>
        <v>971.0669999999999</v>
      </c>
      <c r="H8" s="47">
        <f t="shared" si="1"/>
        <v>1019.6203499999999</v>
      </c>
      <c r="I8" s="47">
        <f t="shared" si="1"/>
        <v>0</v>
      </c>
      <c r="J8" s="47">
        <f t="shared" si="1"/>
        <v>0</v>
      </c>
      <c r="K8" s="47">
        <f t="shared" si="1"/>
        <v>1019.6203499999999</v>
      </c>
    </row>
    <row r="9" spans="1:11" ht="15.75">
      <c r="A9" s="8"/>
      <c r="B9" s="39">
        <v>2730</v>
      </c>
      <c r="C9" s="45" t="s">
        <v>192</v>
      </c>
      <c r="D9" s="46">
        <f>'Ф-2 (1-5.1)'!L30*1.065</f>
        <v>971.0669999999999</v>
      </c>
      <c r="E9" s="46">
        <v>0</v>
      </c>
      <c r="F9" s="46">
        <v>0</v>
      </c>
      <c r="G9" s="44">
        <f>D9</f>
        <v>971.0669999999999</v>
      </c>
      <c r="H9" s="46">
        <f>D9*1.05</f>
        <v>1019.6203499999999</v>
      </c>
      <c r="I9" s="46">
        <v>0</v>
      </c>
      <c r="J9" s="46">
        <v>0</v>
      </c>
      <c r="K9" s="44">
        <f>H9</f>
        <v>1019.6203499999999</v>
      </c>
    </row>
    <row r="10" spans="1:11" ht="15.75">
      <c r="A10" s="8" t="s">
        <v>2</v>
      </c>
      <c r="B10" s="39" t="s">
        <v>2</v>
      </c>
      <c r="C10" s="9" t="s">
        <v>26</v>
      </c>
      <c r="D10" s="47">
        <f>D11</f>
        <v>731.868</v>
      </c>
      <c r="E10" s="47">
        <f aca="true" t="shared" si="2" ref="E10:K11">E11</f>
        <v>0</v>
      </c>
      <c r="F10" s="47">
        <f t="shared" si="2"/>
        <v>0</v>
      </c>
      <c r="G10" s="47">
        <f t="shared" si="2"/>
        <v>731.868</v>
      </c>
      <c r="H10" s="47">
        <f t="shared" si="2"/>
        <v>768.4614000000001</v>
      </c>
      <c r="I10" s="47">
        <f t="shared" si="2"/>
        <v>0</v>
      </c>
      <c r="J10" s="47">
        <f t="shared" si="2"/>
        <v>0</v>
      </c>
      <c r="K10" s="47">
        <f t="shared" si="2"/>
        <v>768.4614000000001</v>
      </c>
    </row>
    <row r="11" spans="1:11" ht="38.25">
      <c r="A11" s="34" t="s">
        <v>190</v>
      </c>
      <c r="B11" s="8"/>
      <c r="C11" s="33" t="s">
        <v>191</v>
      </c>
      <c r="D11" s="47">
        <f>D12</f>
        <v>731.868</v>
      </c>
      <c r="E11" s="47">
        <f t="shared" si="2"/>
        <v>0</v>
      </c>
      <c r="F11" s="47">
        <f t="shared" si="2"/>
        <v>0</v>
      </c>
      <c r="G11" s="47">
        <f t="shared" si="2"/>
        <v>731.868</v>
      </c>
      <c r="H11" s="47">
        <f t="shared" si="2"/>
        <v>768.4614000000001</v>
      </c>
      <c r="I11" s="47">
        <f t="shared" si="2"/>
        <v>0</v>
      </c>
      <c r="J11" s="47">
        <f t="shared" si="2"/>
        <v>0</v>
      </c>
      <c r="K11" s="47">
        <f t="shared" si="2"/>
        <v>768.4614000000001</v>
      </c>
    </row>
    <row r="12" spans="1:11" ht="15.75">
      <c r="A12" s="8"/>
      <c r="B12" s="39">
        <v>2730</v>
      </c>
      <c r="C12" s="45" t="s">
        <v>192</v>
      </c>
      <c r="D12" s="46">
        <f>'Ф-2 (1-5.1)'!L40*1.065</f>
        <v>731.868</v>
      </c>
      <c r="E12" s="46">
        <v>0</v>
      </c>
      <c r="F12" s="46">
        <v>0</v>
      </c>
      <c r="G12" s="44">
        <f>D12</f>
        <v>731.868</v>
      </c>
      <c r="H12" s="46">
        <f>D12*1.05</f>
        <v>768.4614000000001</v>
      </c>
      <c r="I12" s="46">
        <v>0</v>
      </c>
      <c r="J12" s="46">
        <v>0</v>
      </c>
      <c r="K12" s="44">
        <f>H12</f>
        <v>768.4614000000001</v>
      </c>
    </row>
    <row r="13" spans="1:11" s="17" customFormat="1" ht="15.75">
      <c r="A13" s="14" t="s">
        <v>2</v>
      </c>
      <c r="B13" s="14" t="s">
        <v>2</v>
      </c>
      <c r="C13" s="15" t="s">
        <v>4</v>
      </c>
      <c r="D13" s="42">
        <f>'Ф-2  (5.2)'!D29</f>
        <v>1702.935</v>
      </c>
      <c r="E13" s="42">
        <f>'Ф-2  (5.2)'!E29</f>
        <v>0</v>
      </c>
      <c r="F13" s="42">
        <f>'Ф-2  (5.2)'!F29</f>
        <v>0</v>
      </c>
      <c r="G13" s="42">
        <f>'Ф-2  (5.2)'!G29</f>
        <v>1702.935</v>
      </c>
      <c r="H13" s="42">
        <f>'Ф-2  (5.2)'!H29</f>
        <v>1788.08175</v>
      </c>
      <c r="I13" s="42">
        <f>'Ф-2  (5.2)'!I29</f>
        <v>0</v>
      </c>
      <c r="J13" s="42">
        <f>'Ф-2  (5.2)'!J29</f>
        <v>0</v>
      </c>
      <c r="K13" s="42">
        <f>'Ф-2  (5.2)'!K29</f>
        <v>1788.08175</v>
      </c>
    </row>
  </sheetData>
  <sheetProtection/>
  <mergeCells count="6">
    <mergeCell ref="A1:K1"/>
    <mergeCell ref="A3:A4"/>
    <mergeCell ref="B3:B4"/>
    <mergeCell ref="C3:C4"/>
    <mergeCell ref="D3:G3"/>
    <mergeCell ref="H3:K3"/>
  </mergeCells>
  <printOptions/>
  <pageMargins left="0.2362204724409449" right="0.2362204724409449" top="0.7480314960629921" bottom="0.7480314960629921" header="0.31496062992125984" footer="0.31496062992125984"/>
  <pageSetup fitToHeight="24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zoomScalePageLayoutView="0" workbookViewId="0" topLeftCell="A1">
      <pane xSplit="3" ySplit="5" topLeftCell="D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6" sqref="A6:C6"/>
    </sheetView>
  </sheetViews>
  <sheetFormatPr defaultColWidth="9.140625" defaultRowHeight="15"/>
  <cols>
    <col min="3" max="3" width="27.421875" style="0" customWidth="1"/>
    <col min="4" max="11" width="14.7109375" style="0" customWidth="1"/>
  </cols>
  <sheetData>
    <row r="1" spans="1:11" ht="15.75" customHeight="1">
      <c r="A1" s="135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>
      <c r="A2" s="138" t="s">
        <v>178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 customHeight="1">
      <c r="A3" s="129" t="s">
        <v>0</v>
      </c>
      <c r="B3" s="129" t="s">
        <v>29</v>
      </c>
      <c r="C3" s="129" t="s">
        <v>1</v>
      </c>
      <c r="D3" s="129" t="s">
        <v>104</v>
      </c>
      <c r="E3" s="129"/>
      <c r="F3" s="129"/>
      <c r="G3" s="129"/>
      <c r="H3" s="129" t="s">
        <v>131</v>
      </c>
      <c r="I3" s="129"/>
      <c r="J3" s="129"/>
      <c r="K3" s="129"/>
    </row>
    <row r="4" spans="1:11" ht="46.5" customHeight="1">
      <c r="A4" s="129"/>
      <c r="B4" s="129"/>
      <c r="C4" s="129"/>
      <c r="D4" s="8" t="s">
        <v>71</v>
      </c>
      <c r="E4" s="8" t="s">
        <v>72</v>
      </c>
      <c r="F4" s="16" t="s">
        <v>15</v>
      </c>
      <c r="G4" s="8" t="s">
        <v>67</v>
      </c>
      <c r="H4" s="8" t="s">
        <v>71</v>
      </c>
      <c r="I4" s="8" t="s">
        <v>72</v>
      </c>
      <c r="J4" s="16" t="s">
        <v>15</v>
      </c>
      <c r="K4" s="8" t="s">
        <v>73</v>
      </c>
    </row>
    <row r="5" spans="1:1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38.25">
      <c r="A6" s="8">
        <v>212140</v>
      </c>
      <c r="B6" s="8"/>
      <c r="C6" s="33" t="s">
        <v>186</v>
      </c>
      <c r="D6" s="38">
        <f>D11</f>
        <v>0</v>
      </c>
      <c r="E6" s="38">
        <f aca="true" t="shared" si="0" ref="E6:J6">E11</f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>K11</f>
        <v>0</v>
      </c>
    </row>
    <row r="7" spans="1:11" ht="15.75">
      <c r="A7" s="8" t="s">
        <v>2</v>
      </c>
      <c r="B7" s="8" t="s">
        <v>2</v>
      </c>
      <c r="C7" s="9" t="s">
        <v>17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pans="1:11" ht="51">
      <c r="A8" s="34" t="s">
        <v>188</v>
      </c>
      <c r="B8" s="8"/>
      <c r="C8" s="33" t="s">
        <v>189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pans="1:11" ht="15.75">
      <c r="A9" s="8" t="s">
        <v>2</v>
      </c>
      <c r="B9" s="8" t="s">
        <v>2</v>
      </c>
      <c r="C9" s="9" t="s">
        <v>26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ht="51">
      <c r="A10" s="34" t="s">
        <v>190</v>
      </c>
      <c r="B10" s="8"/>
      <c r="C10" s="33" t="s">
        <v>191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ht="15.75">
      <c r="A11" s="8" t="s">
        <v>2</v>
      </c>
      <c r="B11" s="8" t="s">
        <v>2</v>
      </c>
      <c r="C11" s="9" t="s">
        <v>4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</row>
  </sheetData>
  <sheetProtection/>
  <mergeCells count="7">
    <mergeCell ref="A1:K1"/>
    <mergeCell ref="A2:K2"/>
    <mergeCell ref="A3:A4"/>
    <mergeCell ref="B3:B4"/>
    <mergeCell ref="C3:C4"/>
    <mergeCell ref="D3:G3"/>
    <mergeCell ref="H3:K3"/>
  </mergeCells>
  <printOptions/>
  <pageMargins left="0.25" right="0.25" top="0.75" bottom="0.75" header="0.3" footer="0.3"/>
  <pageSetup fitToHeight="18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6"/>
  <sheetViews>
    <sheetView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H13" sqref="H13"/>
    </sheetView>
  </sheetViews>
  <sheetFormatPr defaultColWidth="9.140625" defaultRowHeight="15"/>
  <cols>
    <col min="2" max="2" width="30.421875" style="0" customWidth="1"/>
    <col min="3" max="14" width="11.28125" style="0" customWidth="1"/>
  </cols>
  <sheetData>
    <row r="1" spans="1:14" ht="15.75" customHeight="1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.75" customHeight="1">
      <c r="A2" s="135" t="s">
        <v>136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15">
      <c r="B3" s="2"/>
      <c r="C3" s="2"/>
      <c r="D3" s="2"/>
      <c r="E3" s="2"/>
      <c r="F3" s="2"/>
      <c r="G3" s="2"/>
      <c r="H3" s="2"/>
      <c r="I3" s="2"/>
      <c r="J3" s="2"/>
      <c r="K3" s="2"/>
      <c r="N3" s="11" t="s">
        <v>178</v>
      </c>
    </row>
    <row r="4" spans="1:14" ht="15.75" customHeight="1">
      <c r="A4" s="129" t="s">
        <v>0</v>
      </c>
      <c r="B4" s="129" t="s">
        <v>75</v>
      </c>
      <c r="C4" s="129" t="s">
        <v>127</v>
      </c>
      <c r="D4" s="129"/>
      <c r="E4" s="129"/>
      <c r="F4" s="129"/>
      <c r="G4" s="129" t="s">
        <v>128</v>
      </c>
      <c r="H4" s="129"/>
      <c r="I4" s="129"/>
      <c r="J4" s="129"/>
      <c r="K4" s="129" t="s">
        <v>129</v>
      </c>
      <c r="L4" s="129"/>
      <c r="M4" s="129"/>
      <c r="N4" s="129"/>
    </row>
    <row r="5" spans="1:14" ht="44.25" customHeight="1">
      <c r="A5" s="129"/>
      <c r="B5" s="129"/>
      <c r="C5" s="8" t="s">
        <v>71</v>
      </c>
      <c r="D5" s="8" t="s">
        <v>72</v>
      </c>
      <c r="E5" s="16" t="s">
        <v>15</v>
      </c>
      <c r="F5" s="8" t="s">
        <v>109</v>
      </c>
      <c r="G5" s="8" t="s">
        <v>71</v>
      </c>
      <c r="H5" s="8" t="s">
        <v>72</v>
      </c>
      <c r="I5" s="16" t="s">
        <v>15</v>
      </c>
      <c r="J5" s="8" t="s">
        <v>110</v>
      </c>
      <c r="K5" s="8" t="s">
        <v>71</v>
      </c>
      <c r="L5" s="8" t="s">
        <v>72</v>
      </c>
      <c r="M5" s="16" t="s">
        <v>15</v>
      </c>
      <c r="N5" s="8" t="s">
        <v>111</v>
      </c>
    </row>
    <row r="6" spans="1:14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ht="38.25">
      <c r="A7" s="8">
        <v>212140</v>
      </c>
      <c r="B7" s="35" t="s">
        <v>186</v>
      </c>
      <c r="C7" s="55">
        <f aca="true" t="shared" si="0" ref="C7:N7">C16</f>
        <v>0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55">
        <f t="shared" si="0"/>
        <v>1250</v>
      </c>
      <c r="H7" s="55">
        <f t="shared" si="0"/>
        <v>0</v>
      </c>
      <c r="I7" s="55">
        <f t="shared" si="0"/>
        <v>0</v>
      </c>
      <c r="J7" s="55">
        <f t="shared" si="0"/>
        <v>1250</v>
      </c>
      <c r="K7" s="55">
        <f t="shared" si="0"/>
        <v>1599</v>
      </c>
      <c r="L7" s="55">
        <f t="shared" si="0"/>
        <v>0</v>
      </c>
      <c r="M7" s="55">
        <f t="shared" si="0"/>
        <v>0</v>
      </c>
      <c r="N7" s="55">
        <f t="shared" si="0"/>
        <v>1599</v>
      </c>
    </row>
    <row r="8" spans="1:14" ht="15.75">
      <c r="A8" s="8" t="s">
        <v>2</v>
      </c>
      <c r="B8" s="9" t="s">
        <v>17</v>
      </c>
      <c r="C8" s="54">
        <v>0</v>
      </c>
      <c r="D8" s="54">
        <v>0</v>
      </c>
      <c r="E8" s="54">
        <v>0</v>
      </c>
      <c r="F8" s="54">
        <v>0</v>
      </c>
      <c r="G8" s="8">
        <f>'Ф-2 (1-5.1)'!H28</f>
        <v>407.2</v>
      </c>
      <c r="H8" s="54">
        <f>'Ф-2 (1-5.1)'!I28</f>
        <v>0</v>
      </c>
      <c r="I8" s="54">
        <f>'Ф-2 (1-5.1)'!J28</f>
        <v>0</v>
      </c>
      <c r="J8" s="8">
        <f>'Ф-2 (1-5.1)'!K28</f>
        <v>407.2</v>
      </c>
      <c r="K8" s="8">
        <f>'Ф-2 (1-5.1)'!L28</f>
        <v>911.8</v>
      </c>
      <c r="L8" s="54">
        <f>'Ф-2 (1-5.1)'!M28</f>
        <v>0</v>
      </c>
      <c r="M8" s="54">
        <f>'Ф-2 (1-5.1)'!N28</f>
        <v>0</v>
      </c>
      <c r="N8" s="8">
        <f>'Ф-2 (1-5.1)'!O28</f>
        <v>911.8</v>
      </c>
    </row>
    <row r="9" spans="1:14" ht="51">
      <c r="A9" s="34" t="s">
        <v>188</v>
      </c>
      <c r="B9" s="35" t="s">
        <v>189</v>
      </c>
      <c r="C9" s="54">
        <v>0</v>
      </c>
      <c r="D9" s="54">
        <v>0</v>
      </c>
      <c r="E9" s="54">
        <v>0</v>
      </c>
      <c r="F9" s="54">
        <v>0</v>
      </c>
      <c r="G9" s="8">
        <f>'Ф-2 (1-5.1)'!H29</f>
        <v>407.2</v>
      </c>
      <c r="H9" s="54">
        <f>'Ф-2 (1-5.1)'!I29</f>
        <v>0</v>
      </c>
      <c r="I9" s="54">
        <f>'Ф-2 (1-5.1)'!J29</f>
        <v>0</v>
      </c>
      <c r="J9" s="8">
        <f>'Ф-2 (1-5.1)'!K29</f>
        <v>407.2</v>
      </c>
      <c r="K9" s="8">
        <f>'Ф-2 (1-5.1)'!L29</f>
        <v>911.8</v>
      </c>
      <c r="L9" s="54">
        <f>'Ф-2 (1-5.1)'!M29</f>
        <v>0</v>
      </c>
      <c r="M9" s="54">
        <f>'Ф-2 (1-5.1)'!N29</f>
        <v>0</v>
      </c>
      <c r="N9" s="8">
        <f>'Ф-2 (1-5.1)'!O29</f>
        <v>911.8</v>
      </c>
    </row>
    <row r="10" spans="1:14" ht="15.75">
      <c r="A10" s="8"/>
      <c r="B10" s="9" t="s">
        <v>31</v>
      </c>
      <c r="C10" s="54">
        <v>0</v>
      </c>
      <c r="D10" s="54">
        <v>0</v>
      </c>
      <c r="E10" s="54">
        <v>0</v>
      </c>
      <c r="F10" s="54">
        <v>0</v>
      </c>
      <c r="G10" s="8">
        <f>'Ф-2 (1-5.1)'!H29</f>
        <v>407.2</v>
      </c>
      <c r="H10" s="54">
        <f>'Ф-2 (1-5.1)'!I29</f>
        <v>0</v>
      </c>
      <c r="I10" s="54">
        <f>'Ф-2 (1-5.1)'!J29</f>
        <v>0</v>
      </c>
      <c r="J10" s="8">
        <f>'Ф-2 (1-5.1)'!K29</f>
        <v>407.2</v>
      </c>
      <c r="K10" s="8">
        <f>'Ф-2 (1-5.1)'!L29</f>
        <v>911.8</v>
      </c>
      <c r="L10" s="54">
        <f>'Ф-2 (1-5.1)'!M29</f>
        <v>0</v>
      </c>
      <c r="M10" s="54">
        <f>'Ф-2 (1-5.1)'!N29</f>
        <v>0</v>
      </c>
      <c r="N10" s="8">
        <f>'Ф-2 (1-5.1)'!O29</f>
        <v>911.8</v>
      </c>
    </row>
    <row r="11" spans="1:14" ht="38.25">
      <c r="A11" s="57"/>
      <c r="B11" s="35" t="s">
        <v>193</v>
      </c>
      <c r="C11" s="54">
        <v>0</v>
      </c>
      <c r="D11" s="54">
        <v>0</v>
      </c>
      <c r="E11" s="54">
        <v>0</v>
      </c>
      <c r="F11" s="54">
        <v>0</v>
      </c>
      <c r="G11" s="8">
        <f>'Ф-2 (1-5.1)'!H30</f>
        <v>407.2</v>
      </c>
      <c r="H11" s="54">
        <v>0</v>
      </c>
      <c r="I11" s="54">
        <v>0</v>
      </c>
      <c r="J11" s="8">
        <f>'Ф-2 (1-5.1)'!K30</f>
        <v>407.2</v>
      </c>
      <c r="K11" s="8">
        <f>'Ф-2 (1-5.1)'!L30</f>
        <v>911.8</v>
      </c>
      <c r="L11" s="54">
        <v>0</v>
      </c>
      <c r="M11" s="54">
        <v>0</v>
      </c>
      <c r="N11" s="8">
        <f>'Ф-2 (1-5.1)'!O30</f>
        <v>911.8</v>
      </c>
    </row>
    <row r="12" spans="1:14" ht="15.75">
      <c r="A12" s="8" t="s">
        <v>2</v>
      </c>
      <c r="B12" s="9" t="s">
        <v>26</v>
      </c>
      <c r="C12" s="54">
        <v>0</v>
      </c>
      <c r="D12" s="54">
        <v>0</v>
      </c>
      <c r="E12" s="54">
        <v>0</v>
      </c>
      <c r="F12" s="54">
        <v>0</v>
      </c>
      <c r="G12" s="54">
        <f>'Ф-2 (1-5.1)'!H39</f>
        <v>842.8</v>
      </c>
      <c r="H12" s="54">
        <f>'Ф-2 (1-5.1)'!I31</f>
        <v>0</v>
      </c>
      <c r="I12" s="54">
        <v>0</v>
      </c>
      <c r="J12" s="54">
        <f>'Ф-2 (1-5.1)'!K39</f>
        <v>842.8</v>
      </c>
      <c r="K12" s="54">
        <f>'Ф-2 (1-5.1)'!L39</f>
        <v>687.2</v>
      </c>
      <c r="L12" s="54">
        <f>'Ф-2 (1-5.1)'!M31</f>
        <v>0</v>
      </c>
      <c r="M12" s="54">
        <v>0</v>
      </c>
      <c r="N12" s="54">
        <f>'Ф-2 (1-5.1)'!O39</f>
        <v>687.2</v>
      </c>
    </row>
    <row r="13" spans="1:14" ht="51">
      <c r="A13" s="34" t="s">
        <v>190</v>
      </c>
      <c r="B13" s="35" t="s">
        <v>191</v>
      </c>
      <c r="C13" s="54">
        <v>0</v>
      </c>
      <c r="D13" s="54">
        <v>0</v>
      </c>
      <c r="E13" s="54">
        <v>0</v>
      </c>
      <c r="F13" s="54">
        <v>0</v>
      </c>
      <c r="G13" s="54">
        <f>'Ф-2 (1-5.1)'!H40</f>
        <v>842.8</v>
      </c>
      <c r="H13" s="54">
        <f>'Ф-2 (1-5.1)'!I32</f>
        <v>0</v>
      </c>
      <c r="I13" s="54">
        <v>1</v>
      </c>
      <c r="J13" s="54">
        <f>'Ф-2 (1-5.1)'!K40</f>
        <v>842.8</v>
      </c>
      <c r="K13" s="54">
        <f>'Ф-2 (1-5.1)'!L40</f>
        <v>687.2</v>
      </c>
      <c r="L13" s="54">
        <f>'Ф-2 (1-5.1)'!M32</f>
        <v>0</v>
      </c>
      <c r="M13" s="54">
        <v>1</v>
      </c>
      <c r="N13" s="54">
        <f>'Ф-2 (1-5.1)'!O40</f>
        <v>687.2</v>
      </c>
    </row>
    <row r="14" spans="1:14" ht="15.75">
      <c r="A14" s="8"/>
      <c r="B14" s="9" t="s">
        <v>31</v>
      </c>
      <c r="C14" s="54">
        <v>0</v>
      </c>
      <c r="D14" s="54">
        <v>0</v>
      </c>
      <c r="E14" s="54">
        <v>0</v>
      </c>
      <c r="F14" s="54">
        <v>0</v>
      </c>
      <c r="G14" s="54">
        <f>'Ф-2 (1-5.1)'!H40</f>
        <v>842.8</v>
      </c>
      <c r="H14" s="54">
        <f>'Ф-2 (1-5.1)'!I32</f>
        <v>0</v>
      </c>
      <c r="I14" s="54">
        <f>'Ф-2 (1-5.1)'!J32</f>
        <v>0</v>
      </c>
      <c r="J14" s="54">
        <f>'Ф-2 (1-5.1)'!K40</f>
        <v>842.8</v>
      </c>
      <c r="K14" s="54">
        <f>'Ф-2 (1-5.1)'!L40</f>
        <v>687.2</v>
      </c>
      <c r="L14" s="54">
        <f>'Ф-2 (1-5.1)'!M32</f>
        <v>0</v>
      </c>
      <c r="M14" s="54">
        <f>'Ф-2 (1-5.1)'!N32</f>
        <v>0</v>
      </c>
      <c r="N14" s="54">
        <f>'Ф-2 (1-5.1)'!O40</f>
        <v>687.2</v>
      </c>
    </row>
    <row r="15" spans="1:14" ht="51">
      <c r="A15" s="57"/>
      <c r="B15" s="35" t="s">
        <v>202</v>
      </c>
      <c r="C15" s="54">
        <f>C16</f>
        <v>0</v>
      </c>
      <c r="D15" s="54">
        <f>D16</f>
        <v>0</v>
      </c>
      <c r="E15" s="54">
        <f>E16</f>
        <v>0</v>
      </c>
      <c r="F15" s="54">
        <f>F16</f>
        <v>0</v>
      </c>
      <c r="G15" s="54">
        <f>'Ф-2 (1-5.1)'!H41</f>
        <v>842.8</v>
      </c>
      <c r="H15" s="54">
        <f>'Ф-2 (1-5.1)'!I33</f>
        <v>0</v>
      </c>
      <c r="I15" s="54">
        <f>'Ф-2 (1-5.1)'!J33</f>
        <v>0</v>
      </c>
      <c r="J15" s="54">
        <f>'Ф-2 (1-5.1)'!K41</f>
        <v>842.8</v>
      </c>
      <c r="K15" s="54">
        <f>'Ф-2 (1-5.1)'!L41</f>
        <v>687.2</v>
      </c>
      <c r="L15" s="54">
        <f>'Ф-2 (1-5.1)'!M33</f>
        <v>0</v>
      </c>
      <c r="M15" s="54">
        <f>'Ф-2 (1-5.1)'!N33</f>
        <v>0</v>
      </c>
      <c r="N15" s="54">
        <f>'Ф-2 (1-5.1)'!O41</f>
        <v>687.2</v>
      </c>
    </row>
    <row r="16" spans="1:14" s="17" customFormat="1" ht="22.5" customHeight="1">
      <c r="A16" s="14" t="s">
        <v>2</v>
      </c>
      <c r="B16" s="15" t="s">
        <v>4</v>
      </c>
      <c r="C16" s="55">
        <f>'Ф-2 (1-5.1)'!D50</f>
        <v>0</v>
      </c>
      <c r="D16" s="55">
        <f>'Ф-2 (1-5.1)'!E50</f>
        <v>0</v>
      </c>
      <c r="E16" s="55">
        <f>'Ф-2 (1-5.1)'!F50</f>
        <v>0</v>
      </c>
      <c r="F16" s="55">
        <f>'Ф-2 (1-5.1)'!G50</f>
        <v>0</v>
      </c>
      <c r="G16" s="55">
        <f>G12+G8</f>
        <v>1250</v>
      </c>
      <c r="H16" s="55">
        <f aca="true" t="shared" si="1" ref="H16:N16">H12+H8</f>
        <v>0</v>
      </c>
      <c r="I16" s="55">
        <f t="shared" si="1"/>
        <v>0</v>
      </c>
      <c r="J16" s="55">
        <f t="shared" si="1"/>
        <v>1250</v>
      </c>
      <c r="K16" s="55">
        <f t="shared" si="1"/>
        <v>1599</v>
      </c>
      <c r="L16" s="55">
        <f t="shared" si="1"/>
        <v>0</v>
      </c>
      <c r="M16" s="55">
        <f t="shared" si="1"/>
        <v>0</v>
      </c>
      <c r="N16" s="55">
        <f t="shared" si="1"/>
        <v>1599</v>
      </c>
    </row>
  </sheetData>
  <sheetProtection/>
  <mergeCells count="7">
    <mergeCell ref="B4:B5"/>
    <mergeCell ref="A1:N1"/>
    <mergeCell ref="A2:N2"/>
    <mergeCell ref="A4:A5"/>
    <mergeCell ref="C4:F4"/>
    <mergeCell ref="G4:J4"/>
    <mergeCell ref="K4:N4"/>
  </mergeCells>
  <printOptions/>
  <pageMargins left="0.2362204724409449" right="0.2362204724409449" top="0.7480314960629921" bottom="0.7480314960629921" header="0.31496062992125984" footer="0.31496062992125984"/>
  <pageSetup fitToHeight="22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"/>
  <sheetViews>
    <sheetView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E18" sqref="E18"/>
    </sheetView>
  </sheetViews>
  <sheetFormatPr defaultColWidth="9.140625" defaultRowHeight="15"/>
  <cols>
    <col min="2" max="2" width="34.00390625" style="0" customWidth="1"/>
    <col min="3" max="10" width="14.00390625" style="0" customWidth="1"/>
  </cols>
  <sheetData>
    <row r="1" spans="1:10" ht="15.75" customHeight="1">
      <c r="A1" s="135" t="s">
        <v>137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2:10" ht="15">
      <c r="B2" s="2"/>
      <c r="C2" s="2"/>
      <c r="D2" s="2"/>
      <c r="E2" s="2"/>
      <c r="F2" s="2"/>
      <c r="G2" s="2"/>
      <c r="H2" s="2"/>
      <c r="I2" s="2"/>
      <c r="J2" s="11" t="s">
        <v>178</v>
      </c>
    </row>
    <row r="3" spans="1:10" ht="15.75" customHeight="1">
      <c r="A3" s="129" t="s">
        <v>0</v>
      </c>
      <c r="B3" s="129" t="s">
        <v>75</v>
      </c>
      <c r="C3" s="129" t="s">
        <v>104</v>
      </c>
      <c r="D3" s="129"/>
      <c r="E3" s="129"/>
      <c r="F3" s="129"/>
      <c r="G3" s="129" t="s">
        <v>131</v>
      </c>
      <c r="H3" s="129"/>
      <c r="I3" s="129"/>
      <c r="J3" s="129"/>
    </row>
    <row r="4" spans="1:10" ht="47.25">
      <c r="A4" s="129"/>
      <c r="B4" s="129"/>
      <c r="C4" s="8" t="s">
        <v>71</v>
      </c>
      <c r="D4" s="8" t="s">
        <v>72</v>
      </c>
      <c r="E4" s="16" t="s">
        <v>15</v>
      </c>
      <c r="F4" s="8" t="s">
        <v>118</v>
      </c>
      <c r="G4" s="8" t="s">
        <v>71</v>
      </c>
      <c r="H4" s="8" t="s">
        <v>72</v>
      </c>
      <c r="I4" s="16" t="s">
        <v>15</v>
      </c>
      <c r="J4" s="8" t="s">
        <v>110</v>
      </c>
    </row>
    <row r="5" spans="1:10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25.5">
      <c r="A6" s="8">
        <v>212140</v>
      </c>
      <c r="B6" s="35" t="s">
        <v>186</v>
      </c>
      <c r="C6" s="41">
        <f>C15</f>
        <v>1702.935</v>
      </c>
      <c r="D6" s="41">
        <f aca="true" t="shared" si="0" ref="D6:J6">D15</f>
        <v>0</v>
      </c>
      <c r="E6" s="41">
        <f t="shared" si="0"/>
        <v>0</v>
      </c>
      <c r="F6" s="41">
        <f t="shared" si="0"/>
        <v>1702.935</v>
      </c>
      <c r="G6" s="41">
        <f t="shared" si="0"/>
        <v>1788.08175</v>
      </c>
      <c r="H6" s="41">
        <f t="shared" si="0"/>
        <v>0</v>
      </c>
      <c r="I6" s="41">
        <f t="shared" si="0"/>
        <v>0</v>
      </c>
      <c r="J6" s="41">
        <f t="shared" si="0"/>
        <v>1788.08175</v>
      </c>
    </row>
    <row r="7" spans="1:10" ht="15.75">
      <c r="A7" s="8" t="s">
        <v>2</v>
      </c>
      <c r="B7" s="9" t="s">
        <v>17</v>
      </c>
      <c r="C7" s="38">
        <f>'Ф-2 (6.3)'!D7</f>
        <v>971.0669999999999</v>
      </c>
      <c r="D7" s="38">
        <f>'Ф-2 (6.3)'!E7</f>
        <v>0</v>
      </c>
      <c r="E7" s="38">
        <f>'Ф-2 (6.3)'!F7</f>
        <v>0</v>
      </c>
      <c r="F7" s="38">
        <f>'Ф-2 (6.3)'!G7</f>
        <v>971.0669999999999</v>
      </c>
      <c r="G7" s="38">
        <f>'Ф-2 (6.3)'!H7</f>
        <v>1019.6203499999999</v>
      </c>
      <c r="H7" s="38">
        <f>'Ф-2 (6.3)'!I7</f>
        <v>0</v>
      </c>
      <c r="I7" s="38">
        <f>'Ф-2 (6.3)'!J7</f>
        <v>0</v>
      </c>
      <c r="J7" s="38">
        <f>'Ф-2 (6.3)'!K7</f>
        <v>1019.6203499999999</v>
      </c>
    </row>
    <row r="8" spans="1:10" ht="38.25">
      <c r="A8" s="34" t="s">
        <v>188</v>
      </c>
      <c r="B8" s="35" t="s">
        <v>189</v>
      </c>
      <c r="C8" s="38">
        <f>'Ф-2 (6.3)'!D8</f>
        <v>971.0669999999999</v>
      </c>
      <c r="D8" s="38">
        <f>'Ф-2 (6.3)'!E8</f>
        <v>0</v>
      </c>
      <c r="E8" s="38">
        <f>'Ф-2 (6.3)'!F8</f>
        <v>0</v>
      </c>
      <c r="F8" s="38">
        <f>'Ф-2 (6.3)'!G8</f>
        <v>971.0669999999999</v>
      </c>
      <c r="G8" s="38">
        <f>'Ф-2 (6.3)'!H8</f>
        <v>1019.6203499999999</v>
      </c>
      <c r="H8" s="38">
        <f>'Ф-2 (6.3)'!I8</f>
        <v>0</v>
      </c>
      <c r="I8" s="38">
        <f>'Ф-2 (6.3)'!J8</f>
        <v>0</v>
      </c>
      <c r="J8" s="38">
        <f>'Ф-2 (6.3)'!K8</f>
        <v>1019.6203499999999</v>
      </c>
    </row>
    <row r="9" spans="1:10" ht="15.75">
      <c r="A9" s="8"/>
      <c r="B9" s="9" t="s">
        <v>31</v>
      </c>
      <c r="C9" s="38">
        <f>'Ф-2 (6.3)'!D8</f>
        <v>971.0669999999999</v>
      </c>
      <c r="D9" s="38">
        <f>'Ф-2 (6.3)'!E8</f>
        <v>0</v>
      </c>
      <c r="E9" s="38">
        <f>'Ф-2 (6.3)'!F8</f>
        <v>0</v>
      </c>
      <c r="F9" s="38">
        <f>'Ф-2 (6.3)'!G8</f>
        <v>971.0669999999999</v>
      </c>
      <c r="G9" s="38">
        <f>'Ф-2 (6.3)'!H8</f>
        <v>1019.6203499999999</v>
      </c>
      <c r="H9" s="38">
        <f>'Ф-2 (6.3)'!I8</f>
        <v>0</v>
      </c>
      <c r="I9" s="38">
        <f>'Ф-2 (6.3)'!J8</f>
        <v>0</v>
      </c>
      <c r="J9" s="38">
        <f>'Ф-2 (6.3)'!K8</f>
        <v>1019.6203499999999</v>
      </c>
    </row>
    <row r="10" spans="1:10" ht="38.25">
      <c r="A10" s="57"/>
      <c r="B10" s="35" t="s">
        <v>193</v>
      </c>
      <c r="C10" s="38">
        <f>'Ф-2 (6.3)'!D9</f>
        <v>971.0669999999999</v>
      </c>
      <c r="D10" s="38">
        <f>'Ф-2 (6.3)'!E9</f>
        <v>0</v>
      </c>
      <c r="E10" s="38">
        <f>'Ф-2 (6.3)'!F9</f>
        <v>0</v>
      </c>
      <c r="F10" s="38">
        <f>'Ф-2 (6.3)'!G9</f>
        <v>971.0669999999999</v>
      </c>
      <c r="G10" s="38">
        <f>'Ф-2 (6.3)'!H9</f>
        <v>1019.6203499999999</v>
      </c>
      <c r="H10" s="38">
        <f>'Ф-2 (6.3)'!I9</f>
        <v>0</v>
      </c>
      <c r="I10" s="38">
        <f>'Ф-2 (6.3)'!J9</f>
        <v>0</v>
      </c>
      <c r="J10" s="38">
        <f>'Ф-2 (6.3)'!K9</f>
        <v>1019.6203499999999</v>
      </c>
    </row>
    <row r="11" spans="1:10" ht="15.75">
      <c r="A11" s="8" t="s">
        <v>2</v>
      </c>
      <c r="B11" s="9" t="s">
        <v>26</v>
      </c>
      <c r="C11" s="38">
        <f>'Ф-2 (6.3)'!D10</f>
        <v>731.868</v>
      </c>
      <c r="D11" s="38">
        <f>'Ф-2 (6.3)'!E10</f>
        <v>0</v>
      </c>
      <c r="E11" s="38">
        <f>'Ф-2 (6.3)'!F10</f>
        <v>0</v>
      </c>
      <c r="F11" s="38">
        <f>'Ф-2 (6.3)'!G10</f>
        <v>731.868</v>
      </c>
      <c r="G11" s="38">
        <f>'Ф-2 (6.3)'!H10</f>
        <v>768.4614000000001</v>
      </c>
      <c r="H11" s="38">
        <f>'Ф-2 (6.3)'!I10</f>
        <v>0</v>
      </c>
      <c r="I11" s="38">
        <f>'Ф-2 (6.3)'!J10</f>
        <v>0</v>
      </c>
      <c r="J11" s="38">
        <f>'Ф-2 (6.3)'!K10</f>
        <v>768.4614000000001</v>
      </c>
    </row>
    <row r="12" spans="1:10" ht="38.25">
      <c r="A12" s="34" t="s">
        <v>190</v>
      </c>
      <c r="B12" s="35" t="s">
        <v>191</v>
      </c>
      <c r="C12" s="38">
        <f>'Ф-2 (6.3)'!D11</f>
        <v>731.868</v>
      </c>
      <c r="D12" s="38">
        <f>'Ф-2 (6.3)'!E11</f>
        <v>0</v>
      </c>
      <c r="E12" s="38">
        <f>'Ф-2 (6.3)'!F11</f>
        <v>0</v>
      </c>
      <c r="F12" s="38">
        <f>'Ф-2 (6.3)'!G11</f>
        <v>731.868</v>
      </c>
      <c r="G12" s="38">
        <f>'Ф-2 (6.3)'!H11</f>
        <v>768.4614000000001</v>
      </c>
      <c r="H12" s="38">
        <f>'Ф-2 (6.3)'!I11</f>
        <v>0</v>
      </c>
      <c r="I12" s="38">
        <f>'Ф-2 (6.3)'!J11</f>
        <v>0</v>
      </c>
      <c r="J12" s="38">
        <f>'Ф-2 (6.3)'!K11</f>
        <v>768.4614000000001</v>
      </c>
    </row>
    <row r="13" spans="1:10" ht="15.75">
      <c r="A13" s="8"/>
      <c r="B13" s="9" t="s">
        <v>31</v>
      </c>
      <c r="C13" s="38">
        <f>'Ф-2 (6.3)'!D11</f>
        <v>731.868</v>
      </c>
      <c r="D13" s="38">
        <f>'Ф-2 (6.3)'!E11</f>
        <v>0</v>
      </c>
      <c r="E13" s="38">
        <f>'Ф-2 (6.3)'!F11</f>
        <v>0</v>
      </c>
      <c r="F13" s="38">
        <f>'Ф-2 (6.3)'!G11</f>
        <v>731.868</v>
      </c>
      <c r="G13" s="38">
        <f>'Ф-2 (6.3)'!H11</f>
        <v>768.4614000000001</v>
      </c>
      <c r="H13" s="38">
        <f>'Ф-2 (6.3)'!I11</f>
        <v>0</v>
      </c>
      <c r="I13" s="38">
        <f>'Ф-2 (6.3)'!J11</f>
        <v>0</v>
      </c>
      <c r="J13" s="38">
        <f>'Ф-2 (6.3)'!K11</f>
        <v>768.4614000000001</v>
      </c>
    </row>
    <row r="14" spans="1:10" ht="38.25">
      <c r="A14" s="57"/>
      <c r="B14" s="35" t="s">
        <v>202</v>
      </c>
      <c r="C14" s="38">
        <f>'Ф-2 (6.3)'!D12</f>
        <v>731.868</v>
      </c>
      <c r="D14" s="38">
        <f>'Ф-2 (6.3)'!E12</f>
        <v>0</v>
      </c>
      <c r="E14" s="38">
        <f>'Ф-2 (6.3)'!F12</f>
        <v>0</v>
      </c>
      <c r="F14" s="38">
        <f>'Ф-2 (6.3)'!G12</f>
        <v>731.868</v>
      </c>
      <c r="G14" s="38">
        <f>'Ф-2 (6.3)'!H12</f>
        <v>768.4614000000001</v>
      </c>
      <c r="H14" s="38">
        <f>'Ф-2 (6.3)'!I12</f>
        <v>0</v>
      </c>
      <c r="I14" s="38">
        <f>'Ф-2 (6.3)'!J12</f>
        <v>0</v>
      </c>
      <c r="J14" s="38">
        <f>'Ф-2 (6.3)'!K12</f>
        <v>768.4614000000001</v>
      </c>
    </row>
    <row r="15" spans="1:10" ht="15.75">
      <c r="A15" s="14" t="s">
        <v>2</v>
      </c>
      <c r="B15" s="15" t="s">
        <v>4</v>
      </c>
      <c r="C15" s="41">
        <f>C11+C7</f>
        <v>1702.935</v>
      </c>
      <c r="D15" s="41">
        <f aca="true" t="shared" si="1" ref="D15:J15">D11+D7</f>
        <v>0</v>
      </c>
      <c r="E15" s="41">
        <f t="shared" si="1"/>
        <v>0</v>
      </c>
      <c r="F15" s="41">
        <f t="shared" si="1"/>
        <v>1702.935</v>
      </c>
      <c r="G15" s="41">
        <f t="shared" si="1"/>
        <v>1788.08175</v>
      </c>
      <c r="H15" s="41">
        <f t="shared" si="1"/>
        <v>0</v>
      </c>
      <c r="I15" s="41">
        <f t="shared" si="1"/>
        <v>0</v>
      </c>
      <c r="J15" s="41">
        <f t="shared" si="1"/>
        <v>1788.08175</v>
      </c>
    </row>
  </sheetData>
  <sheetProtection/>
  <mergeCells count="5">
    <mergeCell ref="A1:J1"/>
    <mergeCell ref="A3:A4"/>
    <mergeCell ref="C3:F3"/>
    <mergeCell ref="G3:J3"/>
    <mergeCell ref="B3:B4"/>
  </mergeCells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178"/>
  <sheetViews>
    <sheetView zoomScalePageLayoutView="0" workbookViewId="0" topLeftCell="A1">
      <pane xSplit="2" ySplit="6" topLeftCell="E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B25" sqref="B25:B26"/>
    </sheetView>
  </sheetViews>
  <sheetFormatPr defaultColWidth="9.140625" defaultRowHeight="15"/>
  <cols>
    <col min="1" max="1" width="9.140625" style="10" customWidth="1"/>
    <col min="2" max="2" width="49.57421875" style="10" customWidth="1"/>
    <col min="3" max="3" width="10.00390625" style="10" bestFit="1" customWidth="1"/>
    <col min="4" max="4" width="18.7109375" style="10" customWidth="1"/>
    <col min="5" max="10" width="11.7109375" style="10" customWidth="1"/>
    <col min="11" max="16384" width="9.140625" style="10" customWidth="1"/>
  </cols>
  <sheetData>
    <row r="1" spans="1:10" ht="15.75" customHeight="1">
      <c r="A1" s="135" t="s">
        <v>32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 customHeight="1">
      <c r="A2" s="137" t="s">
        <v>138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2"/>
      <c r="J3" s="11" t="s">
        <v>178</v>
      </c>
    </row>
    <row r="4" spans="1:10" ht="15">
      <c r="A4" s="140" t="s">
        <v>0</v>
      </c>
      <c r="B4" s="140" t="s">
        <v>33</v>
      </c>
      <c r="C4" s="140" t="s">
        <v>76</v>
      </c>
      <c r="D4" s="140" t="s">
        <v>34</v>
      </c>
      <c r="E4" s="140" t="s">
        <v>127</v>
      </c>
      <c r="F4" s="140"/>
      <c r="G4" s="140" t="s">
        <v>128</v>
      </c>
      <c r="H4" s="140"/>
      <c r="I4" s="140" t="s">
        <v>129</v>
      </c>
      <c r="J4" s="140"/>
    </row>
    <row r="5" spans="1:10" ht="25.5">
      <c r="A5" s="140"/>
      <c r="B5" s="140"/>
      <c r="C5" s="140"/>
      <c r="D5" s="140"/>
      <c r="E5" s="39" t="s">
        <v>71</v>
      </c>
      <c r="F5" s="39" t="s">
        <v>72</v>
      </c>
      <c r="G5" s="39" t="s">
        <v>71</v>
      </c>
      <c r="H5" s="39" t="s">
        <v>72</v>
      </c>
      <c r="I5" s="39" t="s">
        <v>71</v>
      </c>
      <c r="J5" s="39" t="s">
        <v>72</v>
      </c>
    </row>
    <row r="6" spans="1:10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33" customHeight="1">
      <c r="A7" s="34">
        <v>212140</v>
      </c>
      <c r="B7" s="33" t="s">
        <v>186</v>
      </c>
      <c r="C7" s="8"/>
      <c r="D7" s="8"/>
      <c r="E7" s="8"/>
      <c r="F7" s="8"/>
      <c r="G7" s="8"/>
      <c r="H7" s="8"/>
      <c r="I7" s="8"/>
      <c r="J7" s="8"/>
    </row>
    <row r="8" spans="1:10" ht="15.75">
      <c r="A8" s="8" t="s">
        <v>2</v>
      </c>
      <c r="B8" s="9" t="s">
        <v>17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</row>
    <row r="9" spans="1:10" ht="30" customHeight="1">
      <c r="A9" s="34" t="s">
        <v>188</v>
      </c>
      <c r="B9" s="33" t="s">
        <v>189</v>
      </c>
      <c r="C9" s="8"/>
      <c r="D9" s="8"/>
      <c r="E9" s="8"/>
      <c r="F9" s="8"/>
      <c r="G9" s="8"/>
      <c r="H9" s="8"/>
      <c r="I9" s="8"/>
      <c r="J9" s="8"/>
    </row>
    <row r="10" spans="1:10" ht="15.75">
      <c r="A10" s="8" t="s">
        <v>2</v>
      </c>
      <c r="B10" s="9" t="s">
        <v>31</v>
      </c>
      <c r="C10" s="8" t="s">
        <v>2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</row>
    <row r="11" spans="1:10" ht="25.5">
      <c r="A11" s="8"/>
      <c r="B11" s="48" t="s">
        <v>193</v>
      </c>
      <c r="C11" s="8"/>
      <c r="D11" s="8"/>
      <c r="E11" s="8"/>
      <c r="F11" s="8"/>
      <c r="G11" s="8"/>
      <c r="H11" s="8"/>
      <c r="I11" s="8"/>
      <c r="J11" s="8"/>
    </row>
    <row r="12" spans="1:10" ht="14.25" customHeight="1">
      <c r="A12" s="8"/>
      <c r="B12" s="64" t="s">
        <v>194</v>
      </c>
      <c r="C12" s="68"/>
      <c r="D12" s="68"/>
      <c r="E12" s="68"/>
      <c r="F12" s="35"/>
      <c r="G12" s="35"/>
      <c r="H12" s="35"/>
      <c r="I12" s="35"/>
      <c r="J12" s="35"/>
    </row>
    <row r="13" spans="1:10" ht="30.75" customHeight="1">
      <c r="A13" s="8"/>
      <c r="B13" s="66" t="s">
        <v>195</v>
      </c>
      <c r="C13" s="71" t="s">
        <v>219</v>
      </c>
      <c r="D13" s="71" t="s">
        <v>220</v>
      </c>
      <c r="E13" s="125">
        <v>0</v>
      </c>
      <c r="F13" s="8"/>
      <c r="G13" s="39">
        <v>407.2</v>
      </c>
      <c r="H13" s="39"/>
      <c r="I13" s="39">
        <v>911.8</v>
      </c>
      <c r="J13" s="73"/>
    </row>
    <row r="14" spans="1:10" ht="14.25" customHeight="1">
      <c r="A14" s="8"/>
      <c r="B14" s="67" t="s">
        <v>196</v>
      </c>
      <c r="C14" s="72"/>
      <c r="D14" s="72"/>
      <c r="E14" s="125"/>
      <c r="F14" s="8"/>
      <c r="G14" s="39"/>
      <c r="H14" s="39"/>
      <c r="I14" s="39"/>
      <c r="J14" s="73"/>
    </row>
    <row r="15" spans="1:10" ht="29.25" customHeight="1">
      <c r="A15" s="8"/>
      <c r="B15" s="66" t="s">
        <v>197</v>
      </c>
      <c r="C15" s="71" t="s">
        <v>180</v>
      </c>
      <c r="D15" s="71" t="s">
        <v>221</v>
      </c>
      <c r="E15" s="125"/>
      <c r="F15" s="8"/>
      <c r="G15" s="39">
        <v>263</v>
      </c>
      <c r="H15" s="39"/>
      <c r="I15" s="39">
        <v>263</v>
      </c>
      <c r="J15" s="74"/>
    </row>
    <row r="16" spans="1:10" ht="15.75" customHeight="1">
      <c r="A16" s="8"/>
      <c r="B16" s="67" t="s">
        <v>198</v>
      </c>
      <c r="C16" s="72"/>
      <c r="D16" s="72"/>
      <c r="E16" s="125"/>
      <c r="F16" s="8"/>
      <c r="G16" s="39"/>
      <c r="H16" s="39"/>
      <c r="I16" s="39"/>
      <c r="J16" s="73"/>
    </row>
    <row r="17" spans="1:10" ht="28.5" customHeight="1">
      <c r="A17" s="8"/>
      <c r="B17" s="66" t="s">
        <v>199</v>
      </c>
      <c r="C17" s="71" t="s">
        <v>222</v>
      </c>
      <c r="D17" s="71" t="s">
        <v>221</v>
      </c>
      <c r="E17" s="125"/>
      <c r="F17" s="8"/>
      <c r="G17" s="39">
        <v>100</v>
      </c>
      <c r="H17" s="39"/>
      <c r="I17" s="39">
        <v>100</v>
      </c>
      <c r="J17" s="73"/>
    </row>
    <row r="18" spans="1:10" ht="15.75">
      <c r="A18" s="8"/>
      <c r="B18" s="67" t="s">
        <v>200</v>
      </c>
      <c r="C18" s="72"/>
      <c r="D18" s="72"/>
      <c r="E18" s="125"/>
      <c r="F18" s="8"/>
      <c r="G18" s="39"/>
      <c r="H18" s="39"/>
      <c r="I18" s="39"/>
      <c r="J18" s="75"/>
    </row>
    <row r="19" spans="1:10" ht="33" customHeight="1">
      <c r="A19" s="8"/>
      <c r="B19" s="66" t="s">
        <v>201</v>
      </c>
      <c r="C19" s="71" t="s">
        <v>222</v>
      </c>
      <c r="D19" s="71" t="s">
        <v>221</v>
      </c>
      <c r="E19" s="125"/>
      <c r="F19" s="8"/>
      <c r="G19" s="39">
        <v>100</v>
      </c>
      <c r="H19" s="39"/>
      <c r="I19" s="39">
        <v>100</v>
      </c>
      <c r="J19" s="73"/>
    </row>
    <row r="20" spans="1:10" ht="15.75" customHeight="1">
      <c r="A20" s="8"/>
      <c r="B20" s="9" t="s">
        <v>26</v>
      </c>
      <c r="C20" s="69"/>
      <c r="D20" s="70"/>
      <c r="E20" s="125"/>
      <c r="F20" s="8"/>
      <c r="G20" s="39"/>
      <c r="H20" s="39"/>
      <c r="I20" s="39"/>
      <c r="J20" s="73"/>
    </row>
    <row r="21" spans="1:10" ht="31.5" customHeight="1">
      <c r="A21" s="34" t="s">
        <v>190</v>
      </c>
      <c r="B21" s="33" t="s">
        <v>191</v>
      </c>
      <c r="C21" s="80"/>
      <c r="D21" s="81"/>
      <c r="E21" s="73"/>
      <c r="F21" s="73"/>
      <c r="G21" s="110"/>
      <c r="H21" s="110"/>
      <c r="I21" s="110"/>
      <c r="J21" s="73"/>
    </row>
    <row r="22" spans="1:10" ht="15.75" customHeight="1">
      <c r="A22" s="8"/>
      <c r="B22" s="63" t="s">
        <v>31</v>
      </c>
      <c r="C22" s="80"/>
      <c r="D22" s="81"/>
      <c r="E22" s="73"/>
      <c r="F22" s="73"/>
      <c r="G22" s="110"/>
      <c r="H22" s="110"/>
      <c r="I22" s="110"/>
      <c r="J22" s="73"/>
    </row>
    <row r="23" spans="1:10" ht="31.5" customHeight="1">
      <c r="A23" s="8"/>
      <c r="B23" s="78" t="s">
        <v>202</v>
      </c>
      <c r="C23" s="82"/>
      <c r="D23" s="82"/>
      <c r="E23" s="75"/>
      <c r="F23" s="75"/>
      <c r="G23" s="110"/>
      <c r="H23" s="110"/>
      <c r="I23" s="110"/>
      <c r="J23" s="75"/>
    </row>
    <row r="24" spans="1:10" ht="15.75" customHeight="1">
      <c r="A24" s="39" t="s">
        <v>2</v>
      </c>
      <c r="B24" s="48" t="s">
        <v>231</v>
      </c>
      <c r="C24" s="8"/>
      <c r="D24" s="8"/>
      <c r="E24" s="8"/>
      <c r="F24" s="8"/>
      <c r="G24" s="8"/>
      <c r="H24" s="8"/>
      <c r="I24" s="8"/>
      <c r="J24" s="8"/>
    </row>
    <row r="25" spans="1:10" ht="46.5" customHeight="1">
      <c r="A25" s="39"/>
      <c r="B25" s="36" t="s">
        <v>232</v>
      </c>
      <c r="C25" s="39" t="s">
        <v>233</v>
      </c>
      <c r="D25" s="113" t="s">
        <v>234</v>
      </c>
      <c r="E25" s="125">
        <v>0</v>
      </c>
      <c r="F25" s="8"/>
      <c r="G25" s="39">
        <v>842.8</v>
      </c>
      <c r="H25" s="39"/>
      <c r="I25" s="39">
        <v>687.2</v>
      </c>
      <c r="J25" s="8"/>
    </row>
    <row r="26" spans="1:10" ht="17.25" customHeight="1">
      <c r="A26" s="111"/>
      <c r="B26" s="114" t="s">
        <v>235</v>
      </c>
      <c r="C26" s="39" t="s">
        <v>179</v>
      </c>
      <c r="D26" s="113" t="s">
        <v>236</v>
      </c>
      <c r="E26" s="8"/>
      <c r="F26" s="8"/>
      <c r="G26" s="39">
        <v>1</v>
      </c>
      <c r="H26" s="39"/>
      <c r="I26" s="39">
        <v>1</v>
      </c>
      <c r="J26" s="8"/>
    </row>
    <row r="27" spans="1:10" ht="28.5" customHeight="1">
      <c r="A27" s="111"/>
      <c r="B27" s="114" t="s">
        <v>237</v>
      </c>
      <c r="C27" s="39" t="s">
        <v>180</v>
      </c>
      <c r="D27" s="113" t="s">
        <v>238</v>
      </c>
      <c r="E27" s="8"/>
      <c r="F27" s="8"/>
      <c r="G27" s="39">
        <v>34</v>
      </c>
      <c r="H27" s="39"/>
      <c r="I27" s="39">
        <v>34</v>
      </c>
      <c r="J27" s="8"/>
    </row>
    <row r="28" spans="1:10" ht="15.75">
      <c r="A28" s="115" t="s">
        <v>2</v>
      </c>
      <c r="B28" s="116" t="s">
        <v>239</v>
      </c>
      <c r="C28" s="8"/>
      <c r="D28" s="8"/>
      <c r="E28" s="8"/>
      <c r="F28" s="8"/>
      <c r="G28" s="39"/>
      <c r="H28" s="39"/>
      <c r="I28" s="39"/>
      <c r="J28" s="8"/>
    </row>
    <row r="29" spans="1:10" ht="49.5" customHeight="1">
      <c r="A29" s="115"/>
      <c r="B29" s="114" t="s">
        <v>240</v>
      </c>
      <c r="C29" s="8" t="s">
        <v>225</v>
      </c>
      <c r="D29" s="117" t="s">
        <v>241</v>
      </c>
      <c r="E29" s="8"/>
      <c r="F29" s="8"/>
      <c r="G29" s="39">
        <v>1643</v>
      </c>
      <c r="H29" s="39"/>
      <c r="I29" s="39">
        <v>1340</v>
      </c>
      <c r="J29" s="8"/>
    </row>
    <row r="30" spans="1:10" ht="13.5" customHeight="1">
      <c r="A30" s="141" t="s">
        <v>242</v>
      </c>
      <c r="B30" s="142"/>
      <c r="C30" s="142"/>
      <c r="D30" s="142"/>
      <c r="E30" s="142"/>
      <c r="F30" s="142"/>
      <c r="G30" s="142"/>
      <c r="H30" s="142"/>
      <c r="I30" s="142"/>
      <c r="J30" s="143"/>
    </row>
    <row r="31" spans="1:10" ht="13.5" customHeight="1">
      <c r="A31" s="141" t="s">
        <v>243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33.75" customHeight="1">
      <c r="A32" s="115"/>
      <c r="B32" s="114" t="s">
        <v>244</v>
      </c>
      <c r="C32" s="8"/>
      <c r="D32" s="8"/>
      <c r="E32" s="8"/>
      <c r="F32" s="8"/>
      <c r="G32" s="39"/>
      <c r="H32" s="39"/>
      <c r="I32" s="39"/>
      <c r="J32" s="8"/>
    </row>
    <row r="33" spans="1:10" ht="15" customHeight="1">
      <c r="A33" s="115"/>
      <c r="B33" s="115" t="s">
        <v>208</v>
      </c>
      <c r="C33" s="39" t="s">
        <v>180</v>
      </c>
      <c r="D33" s="117" t="s">
        <v>245</v>
      </c>
      <c r="E33" s="8"/>
      <c r="F33" s="8"/>
      <c r="G33" s="39">
        <v>13789</v>
      </c>
      <c r="H33" s="39"/>
      <c r="I33" s="80">
        <v>13521</v>
      </c>
      <c r="J33" s="8"/>
    </row>
    <row r="34" spans="1:10" ht="15" customHeight="1">
      <c r="A34" s="115"/>
      <c r="B34" s="115" t="s">
        <v>246</v>
      </c>
      <c r="C34" s="39" t="s">
        <v>180</v>
      </c>
      <c r="D34" s="117" t="s">
        <v>245</v>
      </c>
      <c r="E34" s="8"/>
      <c r="F34" s="8"/>
      <c r="G34" s="39">
        <v>1818</v>
      </c>
      <c r="H34" s="39"/>
      <c r="I34" s="80">
        <v>1971</v>
      </c>
      <c r="J34" s="8"/>
    </row>
    <row r="35" spans="1:10" ht="15" customHeight="1">
      <c r="A35" s="115"/>
      <c r="B35" s="115" t="s">
        <v>210</v>
      </c>
      <c r="C35" s="39" t="s">
        <v>180</v>
      </c>
      <c r="D35" s="117" t="s">
        <v>245</v>
      </c>
      <c r="E35" s="8"/>
      <c r="F35" s="8"/>
      <c r="G35" s="39">
        <v>242</v>
      </c>
      <c r="H35" s="39"/>
      <c r="I35" s="80">
        <v>307</v>
      </c>
      <c r="J35" s="8"/>
    </row>
    <row r="36" spans="1:10" ht="18" customHeight="1">
      <c r="A36" s="115"/>
      <c r="B36" s="114" t="s">
        <v>247</v>
      </c>
      <c r="C36" s="8"/>
      <c r="D36" s="8"/>
      <c r="E36" s="8"/>
      <c r="F36" s="8"/>
      <c r="G36" s="39">
        <v>19719</v>
      </c>
      <c r="H36" s="39"/>
      <c r="I36" s="118">
        <v>16078</v>
      </c>
      <c r="J36" s="8"/>
    </row>
    <row r="37" spans="1:10" ht="15.75">
      <c r="A37" s="115" t="s">
        <v>2</v>
      </c>
      <c r="B37" s="116" t="s">
        <v>248</v>
      </c>
      <c r="C37" s="8"/>
      <c r="D37" s="8"/>
      <c r="E37" s="8"/>
      <c r="F37" s="8"/>
      <c r="G37" s="39"/>
      <c r="H37" s="39"/>
      <c r="I37" s="118"/>
      <c r="J37" s="8"/>
    </row>
    <row r="38" spans="1:10" ht="26.25" customHeight="1">
      <c r="A38" s="115"/>
      <c r="B38" s="114" t="s">
        <v>249</v>
      </c>
      <c r="C38" s="119" t="s">
        <v>227</v>
      </c>
      <c r="D38" s="117" t="s">
        <v>241</v>
      </c>
      <c r="E38" s="8"/>
      <c r="F38" s="8"/>
      <c r="G38" s="120">
        <v>40</v>
      </c>
      <c r="H38" s="39"/>
      <c r="I38" s="121">
        <v>43</v>
      </c>
      <c r="J38" s="8"/>
    </row>
    <row r="39" spans="1:10" ht="15.75" customHeight="1">
      <c r="A39" s="115"/>
      <c r="B39" s="114" t="s">
        <v>250</v>
      </c>
      <c r="C39" s="119" t="s">
        <v>225</v>
      </c>
      <c r="D39" s="117" t="s">
        <v>241</v>
      </c>
      <c r="E39" s="8"/>
      <c r="F39" s="8"/>
      <c r="G39" s="39">
        <v>580</v>
      </c>
      <c r="H39" s="39"/>
      <c r="I39" s="118">
        <v>472</v>
      </c>
      <c r="J39" s="8"/>
    </row>
    <row r="40" spans="1:10" ht="39" customHeight="1">
      <c r="A40" s="115"/>
      <c r="B40" s="114" t="s">
        <v>251</v>
      </c>
      <c r="C40" s="39" t="s">
        <v>180</v>
      </c>
      <c r="D40" s="117" t="s">
        <v>241</v>
      </c>
      <c r="E40" s="8"/>
      <c r="F40" s="8"/>
      <c r="G40" s="39">
        <v>466</v>
      </c>
      <c r="H40" s="39"/>
      <c r="I40" s="118">
        <v>465</v>
      </c>
      <c r="J40" s="8"/>
    </row>
    <row r="41" spans="1:10" ht="15.75">
      <c r="A41" s="115" t="s">
        <v>2</v>
      </c>
      <c r="B41" s="116" t="s">
        <v>252</v>
      </c>
      <c r="C41" s="8"/>
      <c r="D41" s="8"/>
      <c r="E41" s="8"/>
      <c r="F41" s="8"/>
      <c r="G41" s="39"/>
      <c r="H41" s="39"/>
      <c r="I41" s="39"/>
      <c r="J41" s="8"/>
    </row>
    <row r="42" spans="1:10" ht="15.75" customHeight="1">
      <c r="A42" s="144" t="s">
        <v>260</v>
      </c>
      <c r="B42" s="145"/>
      <c r="C42" s="145"/>
      <c r="D42" s="145"/>
      <c r="E42" s="145"/>
      <c r="F42" s="145"/>
      <c r="G42" s="145"/>
      <c r="H42" s="145"/>
      <c r="I42" s="145"/>
      <c r="J42" s="146"/>
    </row>
    <row r="43" spans="1:10" ht="26.25" customHeight="1">
      <c r="A43" s="144" t="s">
        <v>261</v>
      </c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ht="15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0" ht="15.75">
      <c r="A45" s="111"/>
      <c r="B45" s="114" t="s">
        <v>253</v>
      </c>
      <c r="C45" s="115" t="s">
        <v>222</v>
      </c>
      <c r="D45" s="117" t="s">
        <v>254</v>
      </c>
      <c r="E45" s="111"/>
      <c r="F45" s="111"/>
      <c r="G45" s="122">
        <v>1</v>
      </c>
      <c r="H45" s="115"/>
      <c r="I45" s="122">
        <v>1</v>
      </c>
      <c r="J45" s="111"/>
    </row>
    <row r="46" spans="1:10" ht="25.5">
      <c r="A46" s="111"/>
      <c r="B46" s="114" t="s">
        <v>255</v>
      </c>
      <c r="C46" s="115" t="s">
        <v>222</v>
      </c>
      <c r="D46" s="117" t="s">
        <v>245</v>
      </c>
      <c r="E46" s="111"/>
      <c r="F46" s="111"/>
      <c r="G46" s="126">
        <v>170.3</v>
      </c>
      <c r="H46" s="126"/>
      <c r="I46" s="127">
        <v>92.2</v>
      </c>
      <c r="J46" s="111"/>
    </row>
    <row r="47" spans="1:10" ht="25.5">
      <c r="A47" s="111"/>
      <c r="B47" s="114" t="s">
        <v>256</v>
      </c>
      <c r="C47" s="115" t="s">
        <v>222</v>
      </c>
      <c r="D47" s="117" t="s">
        <v>245</v>
      </c>
      <c r="E47" s="111"/>
      <c r="F47" s="111"/>
      <c r="G47" s="126">
        <v>171.6</v>
      </c>
      <c r="H47" s="126"/>
      <c r="I47" s="126">
        <v>78.8</v>
      </c>
      <c r="J47" s="111"/>
    </row>
    <row r="48" spans="1:10" ht="25.5">
      <c r="A48" s="111"/>
      <c r="B48" s="114" t="s">
        <v>257</v>
      </c>
      <c r="C48" s="115" t="s">
        <v>222</v>
      </c>
      <c r="D48" s="117" t="s">
        <v>245</v>
      </c>
      <c r="E48" s="111"/>
      <c r="F48" s="111"/>
      <c r="G48" s="126">
        <v>144.6</v>
      </c>
      <c r="H48" s="126"/>
      <c r="I48" s="126">
        <v>101.9</v>
      </c>
      <c r="J48" s="111"/>
    </row>
    <row r="49" ht="15">
      <c r="C49" s="30"/>
    </row>
    <row r="50" ht="15">
      <c r="C50" s="30"/>
    </row>
    <row r="51" ht="15">
      <c r="C51" s="30"/>
    </row>
    <row r="52" ht="15">
      <c r="C52" s="30"/>
    </row>
    <row r="53" ht="15">
      <c r="C53" s="30"/>
    </row>
    <row r="54" ht="15">
      <c r="C54" s="30"/>
    </row>
    <row r="55" ht="15">
      <c r="C55" s="30"/>
    </row>
    <row r="56" ht="15">
      <c r="C56" s="30"/>
    </row>
    <row r="57" ht="15">
      <c r="C57" s="30"/>
    </row>
    <row r="58" ht="15">
      <c r="C58" s="30"/>
    </row>
    <row r="59" ht="15">
      <c r="C59" s="30"/>
    </row>
    <row r="60" ht="15">
      <c r="C60" s="30"/>
    </row>
    <row r="61" ht="15">
      <c r="C61" s="30"/>
    </row>
    <row r="62" ht="15">
      <c r="C62" s="30"/>
    </row>
    <row r="63" ht="15">
      <c r="C63" s="30"/>
    </row>
    <row r="64" ht="15">
      <c r="C64" s="30"/>
    </row>
    <row r="65" ht="15">
      <c r="C65" s="30"/>
    </row>
    <row r="66" ht="15">
      <c r="C66" s="30"/>
    </row>
    <row r="67" ht="15">
      <c r="C67" s="30"/>
    </row>
    <row r="68" ht="15">
      <c r="C68" s="30"/>
    </row>
    <row r="69" ht="15">
      <c r="C69" s="30"/>
    </row>
    <row r="70" ht="15">
      <c r="C70" s="30"/>
    </row>
    <row r="71" ht="15">
      <c r="C71" s="30"/>
    </row>
    <row r="72" ht="15">
      <c r="C72" s="30"/>
    </row>
    <row r="73" ht="15">
      <c r="C73" s="30"/>
    </row>
    <row r="74" ht="15">
      <c r="C74" s="30"/>
    </row>
    <row r="75" ht="15">
      <c r="C75" s="30"/>
    </row>
    <row r="76" ht="15">
      <c r="C76" s="30"/>
    </row>
    <row r="77" ht="15">
      <c r="C77" s="30"/>
    </row>
    <row r="78" ht="15">
      <c r="C78" s="30"/>
    </row>
    <row r="79" ht="15">
      <c r="C79" s="30"/>
    </row>
    <row r="80" ht="15">
      <c r="C80" s="30"/>
    </row>
    <row r="81" ht="15">
      <c r="C81" s="30"/>
    </row>
    <row r="82" ht="15">
      <c r="C82" s="30"/>
    </row>
    <row r="83" ht="15">
      <c r="C83" s="30"/>
    </row>
    <row r="84" ht="15">
      <c r="C84" s="30"/>
    </row>
    <row r="85" ht="15">
      <c r="C85" s="30"/>
    </row>
    <row r="86" ht="15">
      <c r="C86" s="30"/>
    </row>
    <row r="87" ht="15">
      <c r="C87" s="30"/>
    </row>
    <row r="88" ht="15">
      <c r="C88" s="30"/>
    </row>
    <row r="89" ht="15">
      <c r="C89" s="30"/>
    </row>
    <row r="90" ht="15">
      <c r="C90" s="30"/>
    </row>
    <row r="91" ht="15">
      <c r="C91" s="30"/>
    </row>
    <row r="92" ht="15">
      <c r="C92" s="30"/>
    </row>
    <row r="93" ht="15">
      <c r="C93" s="30"/>
    </row>
    <row r="94" ht="15">
      <c r="C94" s="30"/>
    </row>
    <row r="95" ht="15">
      <c r="C95" s="30"/>
    </row>
    <row r="96" ht="15">
      <c r="C96" s="30"/>
    </row>
    <row r="97" ht="15">
      <c r="C97" s="30"/>
    </row>
    <row r="98" ht="15">
      <c r="C98" s="30"/>
    </row>
    <row r="99" ht="15">
      <c r="C99" s="30"/>
    </row>
    <row r="100" ht="15">
      <c r="C100" s="30"/>
    </row>
    <row r="101" ht="15">
      <c r="C101" s="30"/>
    </row>
    <row r="102" ht="15">
      <c r="C102" s="30"/>
    </row>
    <row r="103" ht="15">
      <c r="C103" s="30"/>
    </row>
    <row r="104" ht="15">
      <c r="C104" s="30"/>
    </row>
    <row r="105" ht="15">
      <c r="C105" s="30"/>
    </row>
    <row r="106" ht="15">
      <c r="C106" s="30"/>
    </row>
    <row r="107" ht="15">
      <c r="C107" s="30"/>
    </row>
    <row r="108" ht="15">
      <c r="C108" s="30"/>
    </row>
    <row r="109" ht="15">
      <c r="C109" s="30"/>
    </row>
    <row r="110" ht="15">
      <c r="C110" s="30"/>
    </row>
    <row r="111" ht="15">
      <c r="C111" s="30"/>
    </row>
    <row r="112" ht="15">
      <c r="C112" s="30"/>
    </row>
    <row r="113" ht="15">
      <c r="C113" s="30"/>
    </row>
    <row r="114" ht="15">
      <c r="C114" s="30"/>
    </row>
    <row r="115" ht="15">
      <c r="C115" s="30"/>
    </row>
    <row r="116" ht="15">
      <c r="C116" s="30"/>
    </row>
    <row r="117" ht="15">
      <c r="C117" s="30"/>
    </row>
    <row r="118" ht="15">
      <c r="C118" s="30"/>
    </row>
    <row r="119" ht="15">
      <c r="C119" s="30"/>
    </row>
    <row r="120" ht="15">
      <c r="C120" s="30"/>
    </row>
    <row r="121" ht="15">
      <c r="C121" s="30"/>
    </row>
    <row r="122" ht="15">
      <c r="C122" s="30"/>
    </row>
    <row r="123" ht="15">
      <c r="C123" s="30"/>
    </row>
    <row r="124" ht="15">
      <c r="C124" s="30"/>
    </row>
    <row r="125" ht="15">
      <c r="C125" s="30"/>
    </row>
    <row r="126" ht="15">
      <c r="C126" s="30"/>
    </row>
    <row r="127" ht="15">
      <c r="C127" s="30"/>
    </row>
    <row r="128" ht="15">
      <c r="C128" s="30"/>
    </row>
    <row r="129" ht="15">
      <c r="C129" s="30"/>
    </row>
    <row r="130" ht="15">
      <c r="C130" s="30"/>
    </row>
    <row r="131" ht="15">
      <c r="C131" s="30"/>
    </row>
    <row r="132" ht="15">
      <c r="C132" s="30"/>
    </row>
    <row r="133" ht="15">
      <c r="C133" s="30"/>
    </row>
    <row r="134" ht="15">
      <c r="C134" s="30"/>
    </row>
    <row r="135" ht="15">
      <c r="C135" s="30"/>
    </row>
    <row r="136" ht="15">
      <c r="C136" s="30"/>
    </row>
    <row r="137" ht="15">
      <c r="C137" s="30"/>
    </row>
    <row r="138" ht="15">
      <c r="C138" s="30"/>
    </row>
    <row r="139" ht="15">
      <c r="C139" s="30"/>
    </row>
    <row r="140" ht="15">
      <c r="C140" s="30"/>
    </row>
    <row r="141" ht="15">
      <c r="C141" s="30"/>
    </row>
    <row r="142" ht="15">
      <c r="C142" s="30"/>
    </row>
    <row r="143" ht="15">
      <c r="C143" s="30"/>
    </row>
    <row r="144" ht="15">
      <c r="C144" s="30"/>
    </row>
    <row r="145" ht="15">
      <c r="C145" s="30"/>
    </row>
    <row r="146" ht="15">
      <c r="C146" s="30"/>
    </row>
    <row r="147" ht="15">
      <c r="C147" s="30"/>
    </row>
    <row r="148" ht="15">
      <c r="C148" s="30"/>
    </row>
    <row r="149" ht="15">
      <c r="C149" s="30"/>
    </row>
    <row r="150" ht="15">
      <c r="C150" s="30"/>
    </row>
    <row r="151" ht="15">
      <c r="C151" s="30"/>
    </row>
    <row r="152" ht="15">
      <c r="C152" s="30"/>
    </row>
    <row r="153" ht="15">
      <c r="C153" s="30"/>
    </row>
    <row r="154" ht="15">
      <c r="C154" s="30"/>
    </row>
    <row r="155" ht="15">
      <c r="C155" s="30"/>
    </row>
    <row r="156" ht="15">
      <c r="C156" s="30"/>
    </row>
    <row r="157" ht="15">
      <c r="C157" s="30"/>
    </row>
    <row r="158" ht="15">
      <c r="C158" s="30"/>
    </row>
    <row r="159" ht="15">
      <c r="C159" s="30"/>
    </row>
    <row r="160" ht="15">
      <c r="C160" s="30"/>
    </row>
    <row r="161" ht="15">
      <c r="C161" s="30"/>
    </row>
    <row r="162" ht="15">
      <c r="C162" s="30"/>
    </row>
    <row r="163" ht="15">
      <c r="C163" s="30"/>
    </row>
    <row r="164" ht="15">
      <c r="C164" s="30"/>
    </row>
    <row r="165" ht="15">
      <c r="C165" s="30"/>
    </row>
    <row r="166" ht="15">
      <c r="C166" s="30"/>
    </row>
    <row r="167" ht="15">
      <c r="C167" s="30"/>
    </row>
    <row r="168" ht="15">
      <c r="C168" s="30"/>
    </row>
    <row r="169" ht="15">
      <c r="C169" s="30"/>
    </row>
    <row r="170" ht="15">
      <c r="C170" s="30"/>
    </row>
    <row r="171" ht="15">
      <c r="C171" s="30"/>
    </row>
    <row r="172" ht="15">
      <c r="C172" s="30"/>
    </row>
    <row r="173" ht="15">
      <c r="C173" s="30"/>
    </row>
    <row r="174" ht="15">
      <c r="C174" s="30"/>
    </row>
    <row r="175" ht="15">
      <c r="C175" s="30"/>
    </row>
    <row r="176" ht="15">
      <c r="C176" s="30"/>
    </row>
    <row r="177" ht="15">
      <c r="C177" s="30"/>
    </row>
    <row r="178" ht="15">
      <c r="C178" s="30"/>
    </row>
  </sheetData>
  <sheetProtection/>
  <mergeCells count="14">
    <mergeCell ref="A30:J30"/>
    <mergeCell ref="A31:J31"/>
    <mergeCell ref="A42:J42"/>
    <mergeCell ref="A43:J43"/>
    <mergeCell ref="A44:J44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/>
  <pageMargins left="0.2362204724409449" right="0.2362204724409449" top="0.5511811023622047" bottom="0.5511811023622047" header="0.31496062992125984" footer="0.31496062992125984"/>
  <pageSetup fitToHeight="2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ajax</dc:creator>
  <cp:keywords/>
  <dc:description/>
  <cp:lastModifiedBy>Рфу-15-04</cp:lastModifiedBy>
  <cp:lastPrinted>2018-01-26T07:05:43Z</cp:lastPrinted>
  <dcterms:created xsi:type="dcterms:W3CDTF">2015-08-27T17:17:43Z</dcterms:created>
  <dcterms:modified xsi:type="dcterms:W3CDTF">2018-01-26T07:07:17Z</dcterms:modified>
  <cp:category/>
  <cp:version/>
  <cp:contentType/>
  <cp:contentStatus/>
</cp:coreProperties>
</file>